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4" hidden="1">'一般公共预算支出（经济） '!$A$5:$C$62</definedName>
    <definedName name="_xlnm._FilterDatabase" localSheetId="6" hidden="1">'基金预算支出表'!$A$4:$C$21</definedName>
  </definedNames>
  <calcPr fullCalcOnLoad="1"/>
</workbook>
</file>

<file path=xl/sharedStrings.xml><?xml version="1.0" encoding="utf-8"?>
<sst xmlns="http://schemas.openxmlformats.org/spreadsheetml/2006/main" count="376" uniqueCount="294">
  <si>
    <t>表1</t>
  </si>
  <si>
    <t>丰都县仁沙镇人民政府一般公共预算收支情况表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</si>
  <si>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</si>
  <si>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</si>
  <si>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</si>
  <si>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</si>
  <si>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</si>
  <si>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</si>
  <si>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</si>
  <si>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</si>
  <si>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</si>
  <si>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</si>
  <si>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</si>
  <si>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</si>
  <si>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</si>
  <si>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</si>
  <si>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</si>
  <si>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</si>
  <si>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</si>
  <si>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</si>
  <si>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</si>
  <si>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</si>
  <si>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</si>
  <si>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</si>
  <si>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</si>
  <si>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</si>
  <si>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</si>
  <si>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</si>
  <si>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</si>
  <si>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</si>
  <si>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</si>
  <si>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</si>
  <si>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</si>
  <si>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</si>
  <si>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</si>
  <si>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</si>
  <si>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</si>
  <si>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</si>
  <si>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</si>
  <si>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</si>
  <si>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</si>
  <si>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</si>
  <si>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</si>
  <si>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</si>
  <si>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</si>
  <si>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</si>
  <si>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</si>
  <si>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</si>
  <si>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</si>
  <si>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</si>
  <si>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</si>
  <si>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</si>
  <si>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</si>
  <si>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</si>
  <si>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</si>
  <si>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</si>
  <si>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</si>
  <si>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</si>
  <si>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</si>
  <si>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</si>
  <si>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丰都县仁沙镇人民政府2024年一般公共预算支出预算表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</si>
  <si>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</si>
  <si>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</si>
  <si>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</si>
  <si>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</si>
  <si>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</si>
  <si>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</si>
  <si>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>其他人大事务支出</t>
  </si>
  <si>
    <t> 政府办公厅（室）及相关机构事务</t>
  </si>
  <si>
    <t>  行政运行</t>
  </si>
  <si>
    <t>  其他政府办公厅（室）及相关机构事务支出</t>
  </si>
  <si>
    <t>商贸事务</t>
  </si>
  <si>
    <t>  招商引资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</si>
  <si>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</si>
  <si>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</si>
  <si>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</si>
  <si>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</si>
  <si>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人力资源和社会保障管理事务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</si>
  <si>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</si>
  <si>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</si>
  <si>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</si>
  <si>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</si>
  <si>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 xml:space="preserve">    事业单位离退休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</si>
  <si>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</si>
  <si>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</si>
  <si>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</si>
  <si>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退役军人管理事务</t>
  </si>
  <si>
    <t xml:space="preserve">    事业运行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</si>
  <si>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</si>
  <si>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</si>
  <si>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</si>
  <si>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</si>
  <si>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</si>
  <si>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>城乡社区支出</t>
  </si>
  <si>
    <t> 城乡社区管理事务</t>
  </si>
  <si>
    <t> 2120199</t>
  </si>
  <si>
    <t>  其他城乡社区管理事务支出</t>
  </si>
  <si>
    <t> 21205</t>
  </si>
  <si>
    <t> 城乡社区环境卫生</t>
  </si>
  <si>
    <t> 2120501</t>
  </si>
  <si>
    <t xml:space="preserve">  城乡社区环境卫生</t>
  </si>
  <si>
    <t>农林水支出</t>
  </si>
  <si>
    <t> 农业农村</t>
  </si>
  <si>
    <t>  事业运行</t>
  </si>
  <si>
    <t> 农村综合改革</t>
  </si>
  <si>
    <t>  对村民委员会和村党支部的补助</t>
  </si>
  <si>
    <t>交通运输支出</t>
  </si>
  <si>
    <t> 公路水路运输</t>
  </si>
  <si>
    <t xml:space="preserve">    公路和运输安全</t>
  </si>
  <si>
    <t>住房保障支出</t>
  </si>
  <si>
    <t>保障性安居工程支出</t>
  </si>
  <si>
    <t>老旧小区改造</t>
  </si>
  <si>
    <t> 住房改革支出</t>
  </si>
  <si>
    <t>  住房公积金</t>
  </si>
  <si>
    <t>预备费</t>
  </si>
  <si>
    <t xml:space="preserve"> 预备费</t>
  </si>
  <si>
    <t xml:space="preserve">  预备费</t>
  </si>
  <si>
    <t>表3</t>
  </si>
  <si>
    <t>丰都县仁沙镇人民政府2024年一般公共预算支出预算表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</si>
  <si>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</si>
  <si>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</si>
  <si>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</si>
  <si>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</si>
  <si>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</si>
  <si>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</si>
  <si>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</si>
  <si>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公共安全支出</t>
  </si>
  <si>
    <t>教育支出</t>
  </si>
  <si>
    <t>科学技术支出</t>
  </si>
  <si>
    <t>节能环保支出</t>
  </si>
  <si>
    <t>资源勘探工业信息等支出</t>
  </si>
  <si>
    <t>商业服务业等支出</t>
  </si>
  <si>
    <t>自然资源海洋气象等支出</t>
  </si>
  <si>
    <t>粮油物资储备支出</t>
  </si>
  <si>
    <t>灾害防治及应急管理支出</t>
  </si>
  <si>
    <t>其他支出</t>
  </si>
  <si>
    <t>债务付息支出</t>
  </si>
  <si>
    <t>债务发行费用支出</t>
  </si>
  <si>
    <t>表4</t>
  </si>
  <si>
    <t xml:space="preserve">丰都县仁沙镇人民政府2024年一般公共预算基本支出预算表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</si>
  <si>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</si>
  <si>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</si>
  <si>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</si>
  <si>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</si>
  <si>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</si>
  <si>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</si>
  <si>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</si>
  <si>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</si>
  <si>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</si>
  <si>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</si>
  <si>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</si>
  <si>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</si>
  <si>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</si>
  <si>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</si>
  <si>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</si>
  <si>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</si>
  <si>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</si>
  <si>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</si>
  <si>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</si>
  <si>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</si>
  <si>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</si>
  <si>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</si>
  <si>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</si>
  <si>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</si>
  <si>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</si>
  <si>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</si>
  <si>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</si>
  <si>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</si>
  <si>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</si>
  <si>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</si>
  <si>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</si>
  <si>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</si>
  <si>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</si>
  <si>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</si>
  <si>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</si>
  <si>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</si>
  <si>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</si>
  <si>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</si>
  <si>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</si>
  <si>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</si>
  <si>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</si>
  <si>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</si>
  <si>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</si>
  <si>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</si>
  <si>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</si>
  <si>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</si>
  <si>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</si>
  <si>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</si>
  <si>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</si>
  <si>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</si>
  <si>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</si>
  <si>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</si>
  <si>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</si>
  <si>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</si>
  <si>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</si>
  <si>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丰都县仁沙镇人民政府政府性基金预算收支情况表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</si>
  <si>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</si>
  <si>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</si>
  <si>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</si>
  <si>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</si>
  <si>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</si>
  <si>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</si>
  <si>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</si>
  <si>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</si>
  <si>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</si>
  <si>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</si>
  <si>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</si>
  <si>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</si>
  <si>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</si>
  <si>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</si>
  <si>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</si>
  <si>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</si>
  <si>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</si>
  <si>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丰都县仁沙镇人民政府2024年政府性基金预算支出预算表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</si>
  <si>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</si>
  <si>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</si>
  <si>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</si>
  <si>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</si>
  <si>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</si>
  <si>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</si>
  <si>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</si>
  <si>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</si>
  <si>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</si>
  <si>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</si>
  <si>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</si>
  <si>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</si>
  <si>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</si>
  <si>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</si>
  <si>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注：本表乡镇无相关数据，以空表列示。</t>
  </si>
  <si>
    <t>表7</t>
  </si>
  <si>
    <t xml:space="preserve">丰都县仁沙镇人民政府国有资本经营预算收支情况表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</si>
  <si>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</si>
  <si>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</si>
  <si>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</si>
  <si>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</si>
  <si>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</si>
  <si>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</si>
  <si>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</si>
  <si>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</si>
  <si>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</si>
  <si>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</si>
  <si>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</si>
  <si>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</si>
  <si>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</si>
  <si>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</si>
  <si>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</si>
  <si>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</si>
  <si>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</si>
  <si>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</si>
  <si>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</si>
  <si>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</si>
  <si>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表8</t>
  </si>
  <si>
    <t xml:space="preserve">丰都县仁沙镇人民政府2024年国有资本经费预算支出表 </t>
  </si>
  <si>
    <t>表9</t>
  </si>
  <si>
    <t xml:space="preserve">丰都县仁沙镇人民政府2024年社会保险基金预算收支预算表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</si>
  <si>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</si>
  <si>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</si>
  <si>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</si>
  <si>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</si>
  <si>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</si>
  <si>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</si>
  <si>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</si>
  <si>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</si>
  <si>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</si>
  <si>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</si>
  <si>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</si>
  <si>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</si>
  <si>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</si>
  <si>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</si>
  <si>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</si>
  <si>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</si>
  <si>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</si>
  <si>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丰都县仁沙镇人民政府2024年地方政府债务限额及余额情况表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</si>
  <si>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</si>
  <si>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</si>
  <si>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</si>
  <si>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</si>
  <si>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</si>
  <si>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</si>
  <si>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</si>
  <si>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</si>
  <si>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</si>
  <si>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</si>
  <si>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</si>
  <si>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</si>
  <si>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</si>
  <si>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</si>
  <si>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丰都县仁沙镇人民政府2024年一般公共预算“三公”经费预算支出表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</si>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</sst>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0.00_);[Red]\(0.00\)"/>
    <numFmt numFmtId="181" formatCode="_ * #,##0_ ;_ * \-#,##0_ ;_ * &quot;-&quot;??_ ;_ @_ "/>
    <numFmt numFmtId="182" formatCode="#,##0.00_ "/>
  </numFmts>
  <fonts count="8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3" borderId="5" applyNumberFormat="0" applyAlignment="0" applyProtection="0"/>
    <xf numFmtId="0" fontId="60" fillId="4" borderId="6" applyNumberFormat="0" applyAlignment="0" applyProtection="0"/>
    <xf numFmtId="0" fontId="61" fillId="4" borderId="5" applyNumberFormat="0" applyAlignment="0" applyProtection="0"/>
    <xf numFmtId="0" fontId="62" fillId="5" borderId="7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8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1" fontId="71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6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0" xfId="69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vertical="center" wrapText="1"/>
      <protection/>
    </xf>
    <xf numFmtId="0" fontId="6" fillId="0" borderId="0" xfId="74" applyFont="1" applyFill="1" applyAlignment="1">
      <alignment vertical="center"/>
      <protection/>
    </xf>
    <xf numFmtId="0" fontId="2" fillId="0" borderId="0" xfId="74" applyFont="1" applyFill="1" applyBorder="1" applyAlignment="1">
      <alignment horizontal="right" vertical="center" wrapText="1"/>
      <protection/>
    </xf>
    <xf numFmtId="0" fontId="5" fillId="33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2" fillId="0" borderId="10" xfId="74" applyFont="1" applyFill="1" applyBorder="1" applyAlignment="1">
      <alignment horizontal="left" vertical="center" indent="1"/>
      <protection/>
    </xf>
    <xf numFmtId="0" fontId="72" fillId="0" borderId="10" xfId="74" applyFont="1" applyFill="1" applyBorder="1" applyAlignment="1">
      <alignment horizontal="center" vertical="center"/>
      <protection/>
    </xf>
    <xf numFmtId="0" fontId="9" fillId="0" borderId="11" xfId="74" applyFont="1" applyFill="1" applyBorder="1" applyAlignment="1">
      <alignment vertical="center" wrapText="1"/>
      <protection/>
    </xf>
    <xf numFmtId="0" fontId="9" fillId="0" borderId="0" xfId="74" applyFont="1" applyFill="1" applyBorder="1" applyAlignment="1">
      <alignment vertical="center" wrapText="1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8" applyFont="1" applyFill="1">
      <alignment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73" fillId="0" borderId="0" xfId="64" applyFont="1" applyFill="1" applyBorder="1" applyAlignment="1">
      <alignment horizontal="left" vertical="center"/>
      <protection/>
    </xf>
    <xf numFmtId="0" fontId="2" fillId="0" borderId="0" xfId="65" applyFont="1" applyFill="1" applyBorder="1" applyAlignment="1">
      <alignment/>
      <protection/>
    </xf>
    <xf numFmtId="0" fontId="74" fillId="0" borderId="0" xfId="64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0" fontId="73" fillId="0" borderId="0" xfId="64" applyFont="1" applyFill="1" applyBorder="1" applyAlignment="1">
      <alignment horizontal="right" vertical="center"/>
      <protection/>
    </xf>
    <xf numFmtId="176" fontId="5" fillId="33" borderId="10" xfId="69" applyNumberFormat="1" applyFont="1" applyFill="1" applyBorder="1" applyAlignment="1">
      <alignment horizontal="center" vertical="center"/>
      <protection/>
    </xf>
    <xf numFmtId="0" fontId="75" fillId="33" borderId="10" xfId="69" applyFont="1" applyFill="1" applyBorder="1" applyAlignment="1">
      <alignment horizontal="center" vertical="center"/>
      <protection/>
    </xf>
    <xf numFmtId="177" fontId="76" fillId="33" borderId="10" xfId="67" applyNumberFormat="1" applyFont="1" applyFill="1" applyBorder="1" applyAlignment="1" applyProtection="1">
      <alignment vertical="center"/>
      <protection/>
    </xf>
    <xf numFmtId="0" fontId="75" fillId="0" borderId="10" xfId="63" applyFont="1" applyFill="1" applyBorder="1" applyAlignment="1">
      <alignment horizontal="left" vertical="center"/>
      <protection/>
    </xf>
    <xf numFmtId="177" fontId="76" fillId="0" borderId="10" xfId="67" applyNumberFormat="1" applyFont="1" applyFill="1" applyBorder="1" applyAlignment="1" applyProtection="1">
      <alignment vertical="center"/>
      <protection/>
    </xf>
    <xf numFmtId="176" fontId="77" fillId="0" borderId="10" xfId="64" applyNumberFormat="1" applyFont="1" applyFill="1" applyBorder="1" applyAlignment="1">
      <alignment vertical="center"/>
      <protection/>
    </xf>
    <xf numFmtId="177" fontId="13" fillId="0" borderId="10" xfId="67" applyNumberFormat="1" applyFont="1" applyFill="1" applyBorder="1" applyAlignment="1" applyProtection="1">
      <alignment vertical="center"/>
      <protection/>
    </xf>
    <xf numFmtId="176" fontId="77" fillId="0" borderId="10" xfId="64" applyNumberFormat="1" applyFont="1" applyFill="1" applyBorder="1" applyAlignment="1">
      <alignment horizontal="left" vertical="center" indent="1"/>
      <protection/>
    </xf>
    <xf numFmtId="0" fontId="10" fillId="0" borderId="10" xfId="68" applyFont="1" applyFill="1" applyBorder="1" applyAlignment="1">
      <alignment vertical="center"/>
      <protection/>
    </xf>
    <xf numFmtId="0" fontId="77" fillId="0" borderId="10" xfId="64" applyFont="1" applyFill="1" applyBorder="1" applyAlignment="1">
      <alignment vertical="center"/>
      <protection/>
    </xf>
    <xf numFmtId="176" fontId="70" fillId="0" borderId="10" xfId="64" applyNumberFormat="1" applyFont="1" applyFill="1" applyBorder="1" applyAlignment="1">
      <alignment vertical="center"/>
      <protection/>
    </xf>
    <xf numFmtId="178" fontId="15" fillId="0" borderId="10" xfId="68" applyNumberFormat="1" applyFont="1" applyFill="1" applyBorder="1" applyAlignment="1">
      <alignment horizontal="center" vertical="center"/>
      <protection/>
    </xf>
    <xf numFmtId="0" fontId="70" fillId="0" borderId="13" xfId="70" applyFont="1" applyFill="1" applyBorder="1" applyAlignment="1">
      <alignment horizontal="left" vertical="center" wrapText="1"/>
      <protection/>
    </xf>
    <xf numFmtId="0" fontId="74" fillId="0" borderId="0" xfId="64" applyFont="1" applyFill="1" applyAlignment="1">
      <alignment horizontal="center" vertical="center"/>
      <protection/>
    </xf>
    <xf numFmtId="0" fontId="73" fillId="0" borderId="12" xfId="64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6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66" applyFont="1" applyFill="1" applyAlignment="1">
      <alignment horizontal="left" vertical="center" wrapText="1"/>
      <protection/>
    </xf>
    <xf numFmtId="0" fontId="74" fillId="34" borderId="0" xfId="64" applyFont="1" applyFill="1" applyAlignment="1">
      <alignment horizontal="center" vertical="center"/>
      <protection/>
    </xf>
    <xf numFmtId="0" fontId="73" fillId="34" borderId="0" xfId="65" applyFont="1" applyFill="1" applyBorder="1">
      <alignment vertical="center"/>
      <protection/>
    </xf>
    <xf numFmtId="0" fontId="73" fillId="34" borderId="0" xfId="65" applyFont="1" applyFill="1">
      <alignment vertical="center"/>
      <protection/>
    </xf>
    <xf numFmtId="176" fontId="2" fillId="34" borderId="0" xfId="65" applyNumberFormat="1" applyFont="1" applyFill="1" applyAlignment="1">
      <alignment horizontal="center" vertical="center"/>
      <protection/>
    </xf>
    <xf numFmtId="179" fontId="2" fillId="34" borderId="0" xfId="65" applyNumberFormat="1" applyFont="1" applyFill="1" applyAlignment="1">
      <alignment/>
      <protection/>
    </xf>
    <xf numFmtId="0" fontId="73" fillId="34" borderId="0" xfId="65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69" applyFont="1" applyFill="1" applyBorder="1" applyAlignment="1">
      <alignment horizontal="center" vertical="center"/>
      <protection/>
    </xf>
    <xf numFmtId="43" fontId="16" fillId="34" borderId="10" xfId="69" applyNumberFormat="1" applyFont="1" applyFill="1" applyBorder="1" applyAlignment="1">
      <alignment horizontal="center" vertical="center"/>
      <protection/>
    </xf>
    <xf numFmtId="43" fontId="76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65" applyFont="1" applyFill="1" applyBorder="1" applyAlignment="1">
      <alignment vertical="center"/>
      <protection/>
    </xf>
    <xf numFmtId="179" fontId="16" fillId="34" borderId="10" xfId="65" applyNumberFormat="1" applyFont="1" applyFill="1" applyBorder="1" applyAlignment="1">
      <alignment vertical="center"/>
      <protection/>
    </xf>
    <xf numFmtId="43" fontId="16" fillId="34" borderId="10" xfId="65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7" fillId="34" borderId="10" xfId="65" applyFont="1" applyFill="1" applyBorder="1" applyAlignment="1">
      <alignment vertical="center"/>
      <protection/>
    </xf>
    <xf numFmtId="43" fontId="77" fillId="34" borderId="10" xfId="65" applyNumberFormat="1" applyFont="1" applyFill="1" applyBorder="1" applyAlignment="1">
      <alignment vertical="center"/>
      <protection/>
    </xf>
    <xf numFmtId="43" fontId="15" fillId="34" borderId="10" xfId="79" applyNumberFormat="1" applyFont="1" applyFill="1" applyBorder="1" applyAlignment="1">
      <alignment horizontal="right" vertical="center"/>
    </xf>
    <xf numFmtId="0" fontId="19" fillId="34" borderId="10" xfId="65" applyFont="1" applyFill="1" applyBorder="1" applyAlignment="1">
      <alignment vertical="center"/>
      <protection/>
    </xf>
    <xf numFmtId="43" fontId="19" fillId="34" borderId="10" xfId="65" applyNumberFormat="1" applyFont="1" applyFill="1" applyBorder="1" applyAlignment="1">
      <alignment vertical="center"/>
      <protection/>
    </xf>
    <xf numFmtId="0" fontId="77" fillId="34" borderId="10" xfId="65" applyFont="1" applyFill="1" applyBorder="1" applyAlignment="1">
      <alignment/>
      <protection/>
    </xf>
    <xf numFmtId="43" fontId="77" fillId="34" borderId="10" xfId="65" applyNumberFormat="1" applyFont="1" applyFill="1" applyBorder="1" applyAlignment="1">
      <alignment/>
      <protection/>
    </xf>
    <xf numFmtId="43" fontId="0" fillId="34" borderId="10" xfId="65" applyNumberFormat="1" applyFont="1" applyFill="1" applyBorder="1" applyAlignment="1">
      <alignment horizontal="right" vertical="center"/>
      <protection/>
    </xf>
    <xf numFmtId="0" fontId="19" fillId="34" borderId="10" xfId="65" applyFont="1" applyFill="1" applyBorder="1" applyAlignment="1">
      <alignment/>
      <protection/>
    </xf>
    <xf numFmtId="43" fontId="19" fillId="34" borderId="10" xfId="65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6" fillId="34" borderId="10" xfId="0" applyNumberFormat="1" applyFont="1" applyFill="1" applyBorder="1" applyAlignment="1">
      <alignment horizontal="right" vertical="center"/>
    </xf>
    <xf numFmtId="0" fontId="0" fillId="34" borderId="13" xfId="66" applyFont="1" applyFill="1" applyBorder="1" applyAlignment="1">
      <alignment horizontal="left" vertical="center" wrapText="1"/>
      <protection/>
    </xf>
    <xf numFmtId="0" fontId="73" fillId="0" borderId="0" xfId="64" applyFont="1" applyFill="1" applyAlignment="1">
      <alignment horizontal="left" vertical="center"/>
      <protection/>
    </xf>
    <xf numFmtId="41" fontId="73" fillId="0" borderId="0" xfId="64" applyNumberFormat="1" applyFont="1" applyFill="1" applyAlignment="1">
      <alignment horizontal="left" vertical="center"/>
      <protection/>
    </xf>
    <xf numFmtId="41" fontId="74" fillId="0" borderId="0" xfId="64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6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77" applyNumberFormat="1" applyFont="1" applyFill="1" applyBorder="1" applyAlignment="1" applyProtection="1">
      <alignment horizontal="left" vertical="center"/>
      <protection locked="0"/>
    </xf>
    <xf numFmtId="43" fontId="20" fillId="0" borderId="10" xfId="77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Alignment="1">
      <alignment/>
    </xf>
    <xf numFmtId="0" fontId="74" fillId="0" borderId="0" xfId="66" applyFont="1" applyFill="1" applyAlignment="1">
      <alignment horizontal="center" vertical="center" wrapText="1"/>
      <protection/>
    </xf>
    <xf numFmtId="41" fontId="74" fillId="0" borderId="0" xfId="66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0" fillId="0" borderId="0" xfId="66" applyBorder="1" applyAlignment="1">
      <alignment horizontal="right" vertical="center"/>
      <protection/>
    </xf>
    <xf numFmtId="41" fontId="77" fillId="0" borderId="0" xfId="66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180" fontId="17" fillId="34" borderId="10" xfId="0" applyNumberFormat="1" applyFont="1" applyFill="1" applyBorder="1" applyAlignment="1">
      <alignment horizontal="right" vertical="center"/>
    </xf>
    <xf numFmtId="43" fontId="17" fillId="34" borderId="10" xfId="0" applyNumberFormat="1" applyFont="1" applyFill="1" applyBorder="1" applyAlignment="1">
      <alignment horizontal="right" vertical="center"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1" fontId="23" fillId="0" borderId="0" xfId="15" applyNumberFormat="1" applyFont="1" applyFill="1" applyAlignment="1" applyProtection="1">
      <alignment vertical="center"/>
      <protection locked="0"/>
    </xf>
    <xf numFmtId="181" fontId="23" fillId="34" borderId="0" xfId="15" applyNumberFormat="1" applyFont="1" applyFill="1" applyAlignment="1" applyProtection="1">
      <alignment vertical="center"/>
      <protection locked="0"/>
    </xf>
    <xf numFmtId="41" fontId="2" fillId="0" borderId="0" xfId="66" applyNumberFormat="1" applyFont="1" applyFill="1" applyAlignment="1">
      <alignment vertical="center"/>
      <protection/>
    </xf>
    <xf numFmtId="0" fontId="74" fillId="0" borderId="0" xfId="66" applyFont="1" applyFill="1" applyAlignment="1">
      <alignment horizontal="center" vertical="center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70" fillId="34" borderId="12" xfId="66" applyFill="1" applyBorder="1" applyAlignment="1">
      <alignment horizontal="center" vertical="center"/>
      <protection/>
    </xf>
    <xf numFmtId="181" fontId="77" fillId="34" borderId="0" xfId="15" applyNumberFormat="1" applyFont="1" applyFill="1" applyBorder="1" applyAlignment="1">
      <alignment horizontal="right" vertical="center"/>
    </xf>
    <xf numFmtId="0" fontId="16" fillId="34" borderId="10" xfId="66" applyFont="1" applyFill="1" applyBorder="1" applyAlignment="1">
      <alignment horizontal="center" vertical="center" wrapText="1"/>
      <protection/>
    </xf>
    <xf numFmtId="181" fontId="16" fillId="34" borderId="10" xfId="15" applyNumberFormat="1" applyFont="1" applyFill="1" applyBorder="1" applyAlignment="1">
      <alignment horizontal="center" vertical="center" wrapText="1"/>
    </xf>
    <xf numFmtId="182" fontId="12" fillId="34" borderId="10" xfId="15" applyNumberFormat="1" applyFont="1" applyFill="1" applyBorder="1" applyAlignment="1">
      <alignment horizontal="right" vertical="center"/>
    </xf>
    <xf numFmtId="43" fontId="12" fillId="34" borderId="10" xfId="15" applyNumberFormat="1" applyFont="1" applyFill="1" applyBorder="1" applyAlignment="1">
      <alignment horizontal="left" vertical="center"/>
    </xf>
    <xf numFmtId="0" fontId="78" fillId="0" borderId="10" xfId="67" applyFont="1" applyBorder="1" applyAlignment="1">
      <alignment horizontal="left" vertical="center"/>
      <protection/>
    </xf>
    <xf numFmtId="0" fontId="70" fillId="0" borderId="10" xfId="67" applyBorder="1" applyAlignment="1">
      <alignment horizontal="left" vertical="center"/>
      <protection/>
    </xf>
    <xf numFmtId="43" fontId="0" fillId="34" borderId="10" xfId="15" applyFont="1" applyFill="1" applyBorder="1" applyAlignment="1">
      <alignment horizontal="left" vertical="center"/>
    </xf>
    <xf numFmtId="43" fontId="70" fillId="34" borderId="10" xfId="15" applyNumberFormat="1" applyFont="1" applyFill="1" applyBorder="1" applyAlignment="1">
      <alignment horizontal="left" vertical="center"/>
    </xf>
    <xf numFmtId="43" fontId="0" fillId="34" borderId="10" xfId="15" applyNumberFormat="1" applyFont="1" applyFill="1" applyBorder="1" applyAlignment="1">
      <alignment horizontal="left" vertical="center"/>
    </xf>
    <xf numFmtId="181" fontId="23" fillId="0" borderId="0" xfId="78" applyNumberFormat="1" applyFill="1" applyAlignment="1" applyProtection="1">
      <alignment vertical="center"/>
      <protection locked="0"/>
    </xf>
    <xf numFmtId="43" fontId="0" fillId="0" borderId="10" xfId="15" applyNumberFormat="1" applyFont="1" applyBorder="1" applyAlignment="1">
      <alignment horizontal="left" vertical="center"/>
    </xf>
    <xf numFmtId="43" fontId="0" fillId="34" borderId="10" xfId="15" applyFont="1" applyFill="1" applyBorder="1" applyAlignment="1">
      <alignment horizontal="right" vertical="center"/>
    </xf>
    <xf numFmtId="43" fontId="70" fillId="34" borderId="10" xfId="15" applyNumberFormat="1" applyFont="1" applyFill="1" applyBorder="1" applyAlignment="1">
      <alignment vertical="center"/>
    </xf>
    <xf numFmtId="43" fontId="0" fillId="34" borderId="10" xfId="15" applyNumberFormat="1" applyFont="1" applyFill="1" applyBorder="1" applyAlignment="1">
      <alignment horizontal="right" vertical="center"/>
    </xf>
    <xf numFmtId="0" fontId="0" fillId="0" borderId="0" xfId="66" applyFont="1" applyFill="1" applyAlignment="1">
      <alignment vertical="center"/>
      <protection/>
    </xf>
    <xf numFmtId="41" fontId="0" fillId="0" borderId="0" xfId="66" applyNumberFormat="1" applyFont="1" applyFill="1" applyAlignment="1">
      <alignment vertical="center"/>
      <protection/>
    </xf>
    <xf numFmtId="41" fontId="74" fillId="0" borderId="0" xfId="66" applyNumberFormat="1" applyFont="1" applyFill="1" applyAlignment="1">
      <alignment horizontal="center" vertical="center"/>
      <protection/>
    </xf>
    <xf numFmtId="0" fontId="73" fillId="0" borderId="0" xfId="66" applyFont="1" applyFill="1" applyBorder="1" applyAlignment="1">
      <alignment horizontal="right" vertical="center"/>
      <protection/>
    </xf>
    <xf numFmtId="41" fontId="73" fillId="0" borderId="0" xfId="66" applyNumberFormat="1" applyFont="1" applyFill="1" applyBorder="1" applyAlignment="1">
      <alignment horizontal="right" vertical="center"/>
      <protection/>
    </xf>
    <xf numFmtId="0" fontId="18" fillId="0" borderId="10" xfId="66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41" fontId="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82" fontId="26" fillId="33" borderId="10" xfId="0" applyNumberFormat="1" applyFont="1" applyFill="1" applyBorder="1" applyAlignment="1">
      <alignment horizontal="right" vertical="top" wrapText="1"/>
    </xf>
    <xf numFmtId="0" fontId="79" fillId="33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26" fillId="0" borderId="10" xfId="0" applyNumberFormat="1" applyFont="1" applyFill="1" applyBorder="1" applyAlignment="1">
      <alignment horizontal="right" vertical="top" wrapText="1"/>
    </xf>
    <xf numFmtId="0" fontId="79" fillId="33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 applyProtection="1">
      <alignment horizontal="center" wrapText="1" shrinkToFit="1"/>
      <protection locked="0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6" applyFont="1" applyFill="1" applyBorder="1">
      <alignment vertical="center"/>
      <protection/>
    </xf>
    <xf numFmtId="43" fontId="13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/>
      <protection locked="0"/>
    </xf>
    <xf numFmtId="43" fontId="27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7" fillId="0" borderId="10" xfId="0" applyNumberFormat="1" applyFont="1" applyFill="1" applyBorder="1" applyAlignment="1" applyProtection="1">
      <alignment vertical="center"/>
      <protection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8" fillId="0" borderId="10" xfId="76" applyNumberFormat="1" applyFont="1" applyFill="1" applyBorder="1" applyAlignment="1" applyProtection="1">
      <alignment horizontal="right" shrinkToFit="1"/>
      <protection/>
    </xf>
    <xf numFmtId="43" fontId="23" fillId="0" borderId="10" xfId="76" applyNumberFormat="1" applyFont="1" applyFill="1" applyBorder="1" applyAlignment="1" applyProtection="1">
      <alignment horizontal="right" shrinkToFit="1"/>
      <protection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177" fontId="29" fillId="0" borderId="10" xfId="0" applyNumberFormat="1" applyFont="1" applyFill="1" applyBorder="1" applyAlignment="1" applyProtection="1">
      <alignment horizontal="left" shrinkToFit="1"/>
      <protection locked="0"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0" fillId="0" borderId="10" xfId="0" applyNumberFormat="1" applyFont="1" applyFill="1" applyBorder="1" applyAlignment="1" applyProtection="1">
      <alignment horizontal="left" shrinkToFit="1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43" fontId="31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 2 2 3" xfId="65"/>
    <cellStyle name="常规 2 3 2" xfId="66"/>
    <cellStyle name="常规 2 4" xfId="67"/>
    <cellStyle name="常规 3 2 2" xfId="68"/>
    <cellStyle name="常规 3 3" xfId="69"/>
    <cellStyle name="常规 3 4" xfId="70"/>
    <cellStyle name="常规 3 5" xfId="71"/>
    <cellStyle name="常规 4" xfId="72"/>
    <cellStyle name="常规 4 2" xfId="73"/>
    <cellStyle name="常规 7" xfId="74"/>
    <cellStyle name="常规 90" xfId="75"/>
    <cellStyle name="常规_01汉丰" xfId="76"/>
    <cellStyle name="常规_01石马河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253</v>
      </c>
      <c r="B1" s="29"/>
      <c r="C1" s="30"/>
      <c r="D1" s="30"/>
    </row>
    <row r="2" spans="1:4" s="25" customFormat="1" ht="21">
      <c r="A2" s="31" t="s">
        <v>254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231</v>
      </c>
      <c r="B4" s="35" t="s">
        <v>255</v>
      </c>
      <c r="C4" s="9" t="s">
        <v>62</v>
      </c>
      <c r="D4" s="35" t="s">
        <v>255</v>
      </c>
    </row>
    <row r="5" spans="1:4" ht="25.5" customHeight="1">
      <c r="A5" s="36" t="s">
        <v>232</v>
      </c>
      <c r="B5" s="37"/>
      <c r="C5" s="36" t="s">
        <v>232</v>
      </c>
      <c r="D5" s="37"/>
    </row>
    <row r="6" spans="1:4" ht="25.5" customHeight="1">
      <c r="A6" s="38" t="s">
        <v>233</v>
      </c>
      <c r="B6" s="39"/>
      <c r="C6" s="38" t="s">
        <v>64</v>
      </c>
      <c r="D6" s="39"/>
    </row>
    <row r="7" spans="1:4" ht="25.5" customHeight="1">
      <c r="A7" s="40" t="s">
        <v>256</v>
      </c>
      <c r="B7" s="41"/>
      <c r="C7" s="40" t="s">
        <v>257</v>
      </c>
      <c r="D7" s="41"/>
    </row>
    <row r="8" spans="1:4" ht="25.5" customHeight="1">
      <c r="A8" s="42" t="s">
        <v>258</v>
      </c>
      <c r="B8" s="41"/>
      <c r="C8" s="42" t="s">
        <v>258</v>
      </c>
      <c r="D8" s="41"/>
    </row>
    <row r="9" spans="1:4" ht="25.5" customHeight="1">
      <c r="A9" s="42" t="s">
        <v>259</v>
      </c>
      <c r="B9" s="41"/>
      <c r="C9" s="42" t="s">
        <v>259</v>
      </c>
      <c r="D9" s="41"/>
    </row>
    <row r="10" spans="1:4" ht="25.5" customHeight="1">
      <c r="A10" s="42" t="s">
        <v>260</v>
      </c>
      <c r="B10" s="41"/>
      <c r="C10" s="42" t="s">
        <v>260</v>
      </c>
      <c r="D10" s="41"/>
    </row>
    <row r="11" spans="1:4" ht="25.5" customHeight="1">
      <c r="A11" s="40" t="s">
        <v>261</v>
      </c>
      <c r="B11" s="41"/>
      <c r="C11" s="40" t="s">
        <v>262</v>
      </c>
      <c r="D11" s="41"/>
    </row>
    <row r="12" spans="1:4" ht="25.5" customHeight="1">
      <c r="A12" s="42" t="s">
        <v>263</v>
      </c>
      <c r="B12" s="41"/>
      <c r="C12" s="42" t="s">
        <v>263</v>
      </c>
      <c r="D12" s="41"/>
    </row>
    <row r="13" spans="1:4" ht="25.5" customHeight="1">
      <c r="A13" s="42" t="s">
        <v>264</v>
      </c>
      <c r="B13" s="41"/>
      <c r="C13" s="42" t="s">
        <v>264</v>
      </c>
      <c r="D13" s="41"/>
    </row>
    <row r="14" spans="1:4" ht="25.5" customHeight="1">
      <c r="A14" s="40" t="s">
        <v>265</v>
      </c>
      <c r="B14" s="41"/>
      <c r="C14" s="40" t="s">
        <v>266</v>
      </c>
      <c r="D14" s="41"/>
    </row>
    <row r="15" spans="1:4" ht="25.5" customHeight="1">
      <c r="A15" s="40" t="s">
        <v>267</v>
      </c>
      <c r="B15" s="41"/>
      <c r="C15" s="40" t="s">
        <v>268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269</v>
      </c>
      <c r="B17" s="46"/>
      <c r="C17" s="40" t="s">
        <v>270</v>
      </c>
      <c r="D17" s="39"/>
    </row>
    <row r="18" spans="1:4" ht="32.25" customHeight="1">
      <c r="A18" s="47" t="s">
        <v>228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2">
      <selection activeCell="G21" sqref="G2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271</v>
      </c>
    </row>
    <row r="2" spans="1:7" s="2" customFormat="1" ht="47.25" customHeight="1">
      <c r="A2" s="14" t="s">
        <v>272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273</v>
      </c>
      <c r="B4" s="18" t="s">
        <v>274</v>
      </c>
      <c r="C4" s="18"/>
      <c r="D4" s="18"/>
      <c r="E4" s="18" t="s">
        <v>275</v>
      </c>
      <c r="F4" s="18"/>
      <c r="G4" s="18"/>
    </row>
    <row r="5" spans="1:7" ht="41.25" customHeight="1">
      <c r="A5" s="18"/>
      <c r="B5" s="18" t="s">
        <v>215</v>
      </c>
      <c r="C5" s="18" t="s">
        <v>276</v>
      </c>
      <c r="D5" s="18" t="s">
        <v>277</v>
      </c>
      <c r="E5" s="18" t="s">
        <v>215</v>
      </c>
      <c r="F5" s="18" t="s">
        <v>276</v>
      </c>
      <c r="G5" s="18" t="s">
        <v>277</v>
      </c>
    </row>
    <row r="6" spans="1:7" ht="41.25" customHeight="1">
      <c r="A6" s="19" t="s">
        <v>278</v>
      </c>
      <c r="B6" s="19" t="s">
        <v>279</v>
      </c>
      <c r="C6" s="19" t="s">
        <v>280</v>
      </c>
      <c r="D6" s="19" t="s">
        <v>281</v>
      </c>
      <c r="E6" s="19" t="s">
        <v>282</v>
      </c>
      <c r="F6" s="19" t="s">
        <v>283</v>
      </c>
      <c r="G6" s="19" t="s">
        <v>284</v>
      </c>
    </row>
    <row r="7" spans="1:7" ht="41.25" customHeight="1">
      <c r="A7" s="20" t="s">
        <v>285</v>
      </c>
      <c r="B7" s="21"/>
      <c r="C7" s="21"/>
      <c r="D7" s="21"/>
      <c r="E7" s="21"/>
      <c r="F7" s="21"/>
      <c r="G7" s="21"/>
    </row>
    <row r="8" spans="1:7" ht="41.25" customHeight="1">
      <c r="A8" s="22" t="s">
        <v>228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286</v>
      </c>
    </row>
    <row r="2" spans="1:7" s="2" customFormat="1" ht="21">
      <c r="A2" s="4" t="s">
        <v>287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288</v>
      </c>
      <c r="B4" s="9" t="s">
        <v>215</v>
      </c>
      <c r="C4" s="10" t="s">
        <v>289</v>
      </c>
      <c r="D4" s="9" t="s">
        <v>290</v>
      </c>
      <c r="E4" s="9"/>
      <c r="F4" s="9"/>
      <c r="G4" s="10" t="s">
        <v>291</v>
      </c>
    </row>
    <row r="5" spans="1:7" ht="57" customHeight="1">
      <c r="A5" s="8"/>
      <c r="B5" s="9"/>
      <c r="C5" s="9"/>
      <c r="D5" s="9" t="s">
        <v>122</v>
      </c>
      <c r="E5" s="10" t="s">
        <v>292</v>
      </c>
      <c r="F5" s="10" t="s">
        <v>293</v>
      </c>
      <c r="G5" s="9"/>
    </row>
    <row r="6" spans="1:7" s="3" customFormat="1" ht="58.5" customHeight="1">
      <c r="A6" s="11" t="s">
        <v>7</v>
      </c>
      <c r="B6" s="12">
        <f>C6+D6+G6</f>
        <v>34</v>
      </c>
      <c r="C6" s="13"/>
      <c r="D6" s="12">
        <f>E6+F6</f>
        <v>16</v>
      </c>
      <c r="E6" s="13"/>
      <c r="F6" s="13">
        <v>16</v>
      </c>
      <c r="G6" s="13">
        <v>18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 topLeftCell="A1">
      <pane ySplit="5" topLeftCell="A6" activePane="bottomLeft" state="frozen"/>
      <selection pane="bottomLeft" activeCell="F14" sqref="F14"/>
    </sheetView>
  </sheetViews>
  <sheetFormatPr defaultColWidth="9.00390625" defaultRowHeight="14.25"/>
  <cols>
    <col min="1" max="1" width="30.00390625" style="111" customWidth="1"/>
    <col min="2" max="2" width="14.125" style="111" customWidth="1"/>
    <col min="3" max="3" width="15.75390625" style="111" customWidth="1"/>
    <col min="4" max="4" width="25.375" style="111" customWidth="1"/>
    <col min="5" max="5" width="14.375" style="111" customWidth="1"/>
    <col min="6" max="6" width="14.625" style="111" customWidth="1"/>
    <col min="7" max="16384" width="9.00390625" style="111" customWidth="1"/>
  </cols>
  <sheetData>
    <row r="1" s="109" customFormat="1" ht="14.25">
      <c r="A1" s="109" t="s">
        <v>0</v>
      </c>
    </row>
    <row r="2" spans="1:6" s="110" customFormat="1" ht="31.5" customHeight="1">
      <c r="A2" s="113" t="s">
        <v>1</v>
      </c>
      <c r="B2" s="113"/>
      <c r="C2" s="113"/>
      <c r="D2" s="113"/>
      <c r="E2" s="113"/>
      <c r="F2" s="113"/>
    </row>
    <row r="3" s="109" customFormat="1" ht="20.25" customHeight="1">
      <c r="F3" s="109" t="s">
        <v>2</v>
      </c>
    </row>
    <row r="4" spans="1:6" ht="20.25" customHeight="1">
      <c r="A4" s="202" t="s">
        <v>3</v>
      </c>
      <c r="B4" s="203"/>
      <c r="C4" s="203"/>
      <c r="D4" s="204" t="s">
        <v>4</v>
      </c>
      <c r="E4" s="204"/>
      <c r="F4" s="204"/>
    </row>
    <row r="5" spans="1:6" ht="34.5" customHeight="1">
      <c r="A5" s="205" t="s">
        <v>5</v>
      </c>
      <c r="B5" s="205" t="s">
        <v>6</v>
      </c>
      <c r="C5" s="205" t="s">
        <v>7</v>
      </c>
      <c r="D5" s="205" t="s">
        <v>5</v>
      </c>
      <c r="E5" s="205" t="s">
        <v>6</v>
      </c>
      <c r="F5" s="205" t="s">
        <v>7</v>
      </c>
    </row>
    <row r="6" spans="1:6" ht="15.75" customHeight="1">
      <c r="A6" s="206" t="s">
        <v>8</v>
      </c>
      <c r="B6" s="207"/>
      <c r="C6" s="208">
        <f aca="true" t="shared" si="0" ref="C6:C13">0</f>
        <v>0</v>
      </c>
      <c r="D6" s="209" t="s">
        <v>9</v>
      </c>
      <c r="E6" s="210">
        <v>721.13</v>
      </c>
      <c r="F6" s="210">
        <v>593</v>
      </c>
    </row>
    <row r="7" spans="1:6" ht="15.75" customHeight="1">
      <c r="A7" s="211"/>
      <c r="B7" s="212"/>
      <c r="C7" s="208">
        <f t="shared" si="0"/>
        <v>0</v>
      </c>
      <c r="D7" s="209" t="s">
        <v>10</v>
      </c>
      <c r="E7" s="210"/>
      <c r="F7" s="210"/>
    </row>
    <row r="8" spans="1:6" ht="15.75" customHeight="1">
      <c r="A8" s="211"/>
      <c r="B8" s="212"/>
      <c r="C8" s="208">
        <f t="shared" si="0"/>
        <v>0</v>
      </c>
      <c r="D8" s="209" t="s">
        <v>11</v>
      </c>
      <c r="E8" s="210">
        <v>6</v>
      </c>
      <c r="F8" s="210"/>
    </row>
    <row r="9" spans="1:6" ht="15.75" customHeight="1">
      <c r="A9" s="211"/>
      <c r="B9" s="212"/>
      <c r="C9" s="208">
        <f t="shared" si="0"/>
        <v>0</v>
      </c>
      <c r="D9" s="209" t="s">
        <v>12</v>
      </c>
      <c r="E9" s="210"/>
      <c r="F9" s="210"/>
    </row>
    <row r="10" spans="1:6" ht="15.75" customHeight="1">
      <c r="A10" s="211"/>
      <c r="B10" s="212"/>
      <c r="C10" s="208">
        <f t="shared" si="0"/>
        <v>0</v>
      </c>
      <c r="D10" s="209" t="s">
        <v>13</v>
      </c>
      <c r="E10" s="210"/>
      <c r="F10" s="210"/>
    </row>
    <row r="11" spans="1:6" ht="15.75" customHeight="1">
      <c r="A11" s="211"/>
      <c r="B11" s="212"/>
      <c r="C11" s="208">
        <f t="shared" si="0"/>
        <v>0</v>
      </c>
      <c r="D11" s="209" t="s">
        <v>14</v>
      </c>
      <c r="E11" s="210"/>
      <c r="F11" s="210"/>
    </row>
    <row r="12" spans="1:6" ht="15.75" customHeight="1">
      <c r="A12" s="211"/>
      <c r="B12" s="212"/>
      <c r="C12" s="208">
        <f t="shared" si="0"/>
        <v>0</v>
      </c>
      <c r="D12" s="209" t="s">
        <v>15</v>
      </c>
      <c r="E12" s="210">
        <v>95.17</v>
      </c>
      <c r="F12" s="210">
        <v>50</v>
      </c>
    </row>
    <row r="13" spans="1:6" ht="15.75" customHeight="1">
      <c r="A13" s="211"/>
      <c r="B13" s="212"/>
      <c r="C13" s="208">
        <f t="shared" si="0"/>
        <v>0</v>
      </c>
      <c r="D13" s="209" t="s">
        <v>16</v>
      </c>
      <c r="E13" s="210">
        <v>472.31</v>
      </c>
      <c r="F13" s="210">
        <v>388.54</v>
      </c>
    </row>
    <row r="14" spans="1:6" ht="15.75" customHeight="1">
      <c r="A14" s="206" t="s">
        <v>17</v>
      </c>
      <c r="B14" s="213">
        <f>SUM(B15:B21)</f>
        <v>0</v>
      </c>
      <c r="C14" s="207">
        <f>SUM(C15:C21)</f>
        <v>0</v>
      </c>
      <c r="D14" s="209" t="s">
        <v>18</v>
      </c>
      <c r="E14" s="210">
        <v>49.66</v>
      </c>
      <c r="F14" s="210">
        <v>62.75</v>
      </c>
    </row>
    <row r="15" spans="1:6" ht="15.75" customHeight="1">
      <c r="A15" s="211" t="s">
        <v>19</v>
      </c>
      <c r="B15" s="212"/>
      <c r="C15" s="214"/>
      <c r="D15" s="209" t="s">
        <v>20</v>
      </c>
      <c r="E15" s="210">
        <v>19</v>
      </c>
      <c r="F15" s="210"/>
    </row>
    <row r="16" spans="1:6" ht="15.75" customHeight="1">
      <c r="A16" s="211" t="s">
        <v>21</v>
      </c>
      <c r="B16" s="212"/>
      <c r="C16" s="214"/>
      <c r="D16" s="209" t="s">
        <v>22</v>
      </c>
      <c r="E16" s="210">
        <v>123.96</v>
      </c>
      <c r="F16" s="210">
        <v>120.81</v>
      </c>
    </row>
    <row r="17" spans="1:6" ht="15.75" customHeight="1">
      <c r="A17" s="211" t="s">
        <v>23</v>
      </c>
      <c r="B17" s="212"/>
      <c r="C17" s="214"/>
      <c r="D17" s="209" t="s">
        <v>24</v>
      </c>
      <c r="E17" s="210">
        <v>988.25</v>
      </c>
      <c r="F17" s="210">
        <v>617.87</v>
      </c>
    </row>
    <row r="18" spans="1:6" ht="15.75" customHeight="1">
      <c r="A18" s="211" t="s">
        <v>25</v>
      </c>
      <c r="B18" s="212"/>
      <c r="C18" s="214"/>
      <c r="D18" s="209" t="s">
        <v>26</v>
      </c>
      <c r="E18" s="210">
        <v>317.63</v>
      </c>
      <c r="F18" s="210">
        <v>8.12</v>
      </c>
    </row>
    <row r="19" spans="1:6" ht="15.75" customHeight="1">
      <c r="A19" s="211" t="s">
        <v>27</v>
      </c>
      <c r="B19" s="212"/>
      <c r="C19" s="214"/>
      <c r="D19" s="209" t="s">
        <v>28</v>
      </c>
      <c r="E19" s="210"/>
      <c r="F19" s="210"/>
    </row>
    <row r="20" spans="1:6" ht="15.75" customHeight="1">
      <c r="A20" s="211" t="s">
        <v>29</v>
      </c>
      <c r="B20" s="212"/>
      <c r="C20" s="214"/>
      <c r="D20" s="209" t="s">
        <v>30</v>
      </c>
      <c r="E20" s="210"/>
      <c r="F20" s="210"/>
    </row>
    <row r="21" spans="1:6" ht="15.75" customHeight="1">
      <c r="A21" s="215"/>
      <c r="B21" s="212"/>
      <c r="C21" s="214"/>
      <c r="D21" s="209" t="s">
        <v>31</v>
      </c>
      <c r="E21" s="210"/>
      <c r="F21" s="210"/>
    </row>
    <row r="22" spans="1:6" ht="15.75" customHeight="1">
      <c r="A22" s="215"/>
      <c r="B22" s="208"/>
      <c r="C22" s="208"/>
      <c r="D22" s="216" t="s">
        <v>32</v>
      </c>
      <c r="E22" s="210"/>
      <c r="F22" s="210"/>
    </row>
    <row r="23" spans="1:6" ht="15.75" customHeight="1">
      <c r="A23" s="215"/>
      <c r="B23" s="207"/>
      <c r="C23" s="207"/>
      <c r="D23" s="209" t="s">
        <v>33</v>
      </c>
      <c r="E23" s="210"/>
      <c r="F23" s="210"/>
    </row>
    <row r="24" spans="1:6" ht="15.75" customHeight="1">
      <c r="A24" s="215"/>
      <c r="B24" s="217"/>
      <c r="C24" s="218"/>
      <c r="D24" s="209" t="s">
        <v>34</v>
      </c>
      <c r="E24" s="210">
        <v>55.11</v>
      </c>
      <c r="F24" s="210">
        <v>62.97</v>
      </c>
    </row>
    <row r="25" spans="1:6" ht="15.75" customHeight="1">
      <c r="A25" s="215"/>
      <c r="B25" s="217"/>
      <c r="C25" s="219"/>
      <c r="D25" s="209" t="s">
        <v>35</v>
      </c>
      <c r="E25" s="210"/>
      <c r="F25" s="210"/>
    </row>
    <row r="26" spans="1:6" ht="15.75" customHeight="1">
      <c r="A26" s="215"/>
      <c r="B26" s="217"/>
      <c r="C26" s="220"/>
      <c r="D26" s="209" t="s">
        <v>36</v>
      </c>
      <c r="E26" s="210">
        <v>33.16</v>
      </c>
      <c r="F26" s="210"/>
    </row>
    <row r="27" spans="1:6" ht="15.75" customHeight="1">
      <c r="A27" s="221"/>
      <c r="B27" s="222"/>
      <c r="C27" s="220"/>
      <c r="D27" s="209" t="s">
        <v>37</v>
      </c>
      <c r="E27" s="210"/>
      <c r="F27" s="210">
        <v>19.5</v>
      </c>
    </row>
    <row r="28" spans="1:6" ht="15.75" customHeight="1">
      <c r="A28" s="221"/>
      <c r="B28" s="222"/>
      <c r="C28" s="220"/>
      <c r="D28" s="209" t="s">
        <v>38</v>
      </c>
      <c r="E28" s="210"/>
      <c r="F28" s="210"/>
    </row>
    <row r="29" spans="1:6" ht="15.75" customHeight="1">
      <c r="A29" s="221"/>
      <c r="B29" s="222"/>
      <c r="C29" s="220"/>
      <c r="D29" s="209" t="s">
        <v>39</v>
      </c>
      <c r="E29" s="210"/>
      <c r="F29" s="210"/>
    </row>
    <row r="30" spans="1:6" ht="15.75" customHeight="1">
      <c r="A30" s="223" t="s">
        <v>40</v>
      </c>
      <c r="B30" s="222">
        <f>B6+B14</f>
        <v>0</v>
      </c>
      <c r="C30" s="222">
        <f>C6+C14</f>
        <v>0</v>
      </c>
      <c r="D30" s="223" t="s">
        <v>41</v>
      </c>
      <c r="E30" s="210">
        <f>SUM(E6:E29)</f>
        <v>2881.38</v>
      </c>
      <c r="F30" s="210">
        <f>SUM(F6:F29)</f>
        <v>1923.5599999999997</v>
      </c>
    </row>
    <row r="31" spans="1:6" ht="15.75" customHeight="1">
      <c r="A31" s="224" t="s">
        <v>42</v>
      </c>
      <c r="B31" s="210">
        <f>B32+B35</f>
        <v>2881.38</v>
      </c>
      <c r="C31" s="210">
        <f>C32+C35</f>
        <v>1922.56</v>
      </c>
      <c r="D31" s="225" t="s">
        <v>43</v>
      </c>
      <c r="E31" s="210">
        <f>SUM(E32)</f>
        <v>0</v>
      </c>
      <c r="F31" s="210">
        <f>SUM(F32)</f>
        <v>0</v>
      </c>
    </row>
    <row r="32" spans="1:6" ht="15.75" customHeight="1">
      <c r="A32" s="225" t="s">
        <v>44</v>
      </c>
      <c r="B32" s="210">
        <f>B33+B34</f>
        <v>2030.86</v>
      </c>
      <c r="C32" s="210">
        <f>C33+C34</f>
        <v>1922.56</v>
      </c>
      <c r="D32" s="226" t="s">
        <v>45</v>
      </c>
      <c r="E32" s="210">
        <f>SUM(E33:E34)</f>
        <v>0</v>
      </c>
      <c r="F32" s="210">
        <f>SUM(F33:F34)</f>
        <v>0</v>
      </c>
    </row>
    <row r="33" spans="1:6" ht="15.75" customHeight="1">
      <c r="A33" s="227" t="s">
        <v>46</v>
      </c>
      <c r="B33" s="210">
        <v>2030.86</v>
      </c>
      <c r="C33" s="210">
        <v>1922.56</v>
      </c>
      <c r="D33" s="226" t="s">
        <v>47</v>
      </c>
      <c r="E33" s="210"/>
      <c r="F33" s="210"/>
    </row>
    <row r="34" spans="1:6" ht="15.75" customHeight="1">
      <c r="A34" s="227" t="s">
        <v>48</v>
      </c>
      <c r="B34" s="222"/>
      <c r="C34" s="220"/>
      <c r="D34" s="228" t="s">
        <v>49</v>
      </c>
      <c r="E34" s="210"/>
      <c r="F34" s="210"/>
    </row>
    <row r="35" spans="1:6" ht="15.75" customHeight="1">
      <c r="A35" s="229" t="s">
        <v>50</v>
      </c>
      <c r="B35" s="210">
        <v>850.52</v>
      </c>
      <c r="C35" s="220"/>
      <c r="D35" s="228" t="s">
        <v>51</v>
      </c>
      <c r="E35" s="210">
        <v>486</v>
      </c>
      <c r="F35" s="210"/>
    </row>
    <row r="36" spans="1:6" ht="15.75" customHeight="1">
      <c r="A36" s="229" t="s">
        <v>52</v>
      </c>
      <c r="B36" s="210">
        <v>486</v>
      </c>
      <c r="C36" s="220"/>
      <c r="D36" s="230" t="s">
        <v>53</v>
      </c>
      <c r="E36" s="210"/>
      <c r="F36" s="210"/>
    </row>
    <row r="37" spans="1:6" ht="15.75" customHeight="1">
      <c r="A37" s="231" t="s">
        <v>54</v>
      </c>
      <c r="B37" s="210">
        <v>1</v>
      </c>
      <c r="C37" s="220">
        <v>1</v>
      </c>
      <c r="D37" s="230" t="s">
        <v>55</v>
      </c>
      <c r="E37" s="210">
        <v>1</v>
      </c>
      <c r="F37" s="210">
        <v>0</v>
      </c>
    </row>
    <row r="38" spans="1:6" ht="15.75" customHeight="1">
      <c r="A38" s="231"/>
      <c r="B38" s="232"/>
      <c r="C38" s="220"/>
      <c r="D38" s="230"/>
      <c r="E38" s="210"/>
      <c r="F38" s="210"/>
    </row>
    <row r="39" spans="1:6" ht="15.75" customHeight="1">
      <c r="A39" s="231" t="s">
        <v>56</v>
      </c>
      <c r="B39" s="232"/>
      <c r="C39" s="220"/>
      <c r="D39" s="233"/>
      <c r="E39" s="210"/>
      <c r="F39" s="210"/>
    </row>
    <row r="40" spans="1:6" ht="15.75" customHeight="1">
      <c r="A40" s="223" t="s">
        <v>57</v>
      </c>
      <c r="B40" s="210">
        <f>B30+B31+B36+B37+B39</f>
        <v>3368.38</v>
      </c>
      <c r="C40" s="210">
        <f>C30+C31+C36+C37+C39</f>
        <v>1923.56</v>
      </c>
      <c r="D40" s="223" t="s">
        <v>58</v>
      </c>
      <c r="E40" s="210">
        <f>E30+E31+E35+E37</f>
        <v>3368.38</v>
      </c>
      <c r="F40" s="210">
        <f>F30+F31+F35+F37</f>
        <v>1923.5599999999997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33">
      <selection activeCell="E27" sqref="E27"/>
    </sheetView>
  </sheetViews>
  <sheetFormatPr defaultColWidth="31.375" defaultRowHeight="14.25"/>
  <cols>
    <col min="1" max="1" width="11.375" style="185" customWidth="1"/>
    <col min="2" max="2" width="49.50390625" style="185" customWidth="1"/>
    <col min="3" max="3" width="20.125" style="186" customWidth="1"/>
    <col min="4" max="16384" width="31.375" style="185" customWidth="1"/>
  </cols>
  <sheetData>
    <row r="1" spans="1:3" s="160" customFormat="1" ht="14.25">
      <c r="A1" s="160" t="s">
        <v>59</v>
      </c>
      <c r="C1" s="166"/>
    </row>
    <row r="2" spans="1:3" s="161" customFormat="1" ht="21">
      <c r="A2" s="167" t="s">
        <v>60</v>
      </c>
      <c r="B2" s="167"/>
      <c r="C2" s="187"/>
    </row>
    <row r="3" spans="2:3" s="160" customFormat="1" ht="14.25">
      <c r="B3" s="188" t="s">
        <v>2</v>
      </c>
      <c r="C3" s="189"/>
    </row>
    <row r="4" spans="1:3" ht="18">
      <c r="A4" s="190" t="s">
        <v>61</v>
      </c>
      <c r="B4" s="191" t="s">
        <v>62</v>
      </c>
      <c r="C4" s="192" t="s">
        <v>63</v>
      </c>
    </row>
    <row r="5" spans="1:3" ht="15" customHeight="1">
      <c r="A5" s="193"/>
      <c r="B5" s="194" t="s">
        <v>64</v>
      </c>
      <c r="C5" s="195">
        <f>SUM(C6,C14,C17,C29,C34,C39,C44,C47,C52)</f>
        <v>1923.5599999999997</v>
      </c>
    </row>
    <row r="6" spans="1:3" ht="15" customHeight="1">
      <c r="A6" s="193">
        <v>201</v>
      </c>
      <c r="B6" s="194" t="s">
        <v>65</v>
      </c>
      <c r="C6" s="195">
        <f>SUM(C7,C9,C12)</f>
        <v>593</v>
      </c>
    </row>
    <row r="7" spans="1:3" ht="15" customHeight="1">
      <c r="A7" s="196">
        <v>20101</v>
      </c>
      <c r="B7" s="196" t="s">
        <v>66</v>
      </c>
      <c r="C7" s="195">
        <f>SUM(C8)</f>
        <v>6</v>
      </c>
    </row>
    <row r="8" spans="1:3" ht="15" customHeight="1">
      <c r="A8" s="197">
        <v>2010199</v>
      </c>
      <c r="B8" s="198" t="s">
        <v>67</v>
      </c>
      <c r="C8" s="199">
        <v>6</v>
      </c>
    </row>
    <row r="9" spans="1:3" ht="15" customHeight="1">
      <c r="A9" s="200">
        <v>20103</v>
      </c>
      <c r="B9" s="194" t="s">
        <v>68</v>
      </c>
      <c r="C9" s="195">
        <f>SUM(C10:C11)</f>
        <v>581</v>
      </c>
    </row>
    <row r="10" spans="1:3" ht="15" customHeight="1">
      <c r="A10" s="201">
        <v>2010301</v>
      </c>
      <c r="B10" s="198" t="s">
        <v>69</v>
      </c>
      <c r="C10" s="199">
        <v>428</v>
      </c>
    </row>
    <row r="11" spans="1:3" ht="15" customHeight="1">
      <c r="A11" s="201">
        <v>2010399</v>
      </c>
      <c r="B11" s="198" t="s">
        <v>70</v>
      </c>
      <c r="C11" s="199">
        <v>153</v>
      </c>
    </row>
    <row r="12" spans="1:3" ht="15" customHeight="1">
      <c r="A12" s="196">
        <v>20113</v>
      </c>
      <c r="B12" s="196" t="s">
        <v>71</v>
      </c>
      <c r="C12" s="195">
        <f aca="true" t="shared" si="0" ref="C12:C15">SUM(C13)</f>
        <v>6</v>
      </c>
    </row>
    <row r="13" spans="1:3" ht="15" customHeight="1">
      <c r="A13" s="197">
        <v>2011308</v>
      </c>
      <c r="B13" s="197" t="s">
        <v>72</v>
      </c>
      <c r="C13" s="199">
        <v>6</v>
      </c>
    </row>
    <row r="14" spans="1:3" ht="15" customHeight="1">
      <c r="A14" s="194">
        <v>207</v>
      </c>
      <c r="B14" s="194" t="s">
        <v>73</v>
      </c>
      <c r="C14" s="195">
        <f t="shared" si="0"/>
        <v>50</v>
      </c>
    </row>
    <row r="15" spans="1:3" ht="15" customHeight="1">
      <c r="A15" s="196">
        <v>20701</v>
      </c>
      <c r="B15" s="196" t="s">
        <v>74</v>
      </c>
      <c r="C15" s="195">
        <f t="shared" si="0"/>
        <v>50</v>
      </c>
    </row>
    <row r="16" spans="1:3" ht="15" customHeight="1">
      <c r="A16" s="197">
        <v>2070109</v>
      </c>
      <c r="B16" s="197" t="s">
        <v>75</v>
      </c>
      <c r="C16" s="199">
        <v>50</v>
      </c>
    </row>
    <row r="17" spans="1:3" ht="15" customHeight="1">
      <c r="A17" s="193">
        <v>208</v>
      </c>
      <c r="B17" s="194" t="s">
        <v>76</v>
      </c>
      <c r="C17" s="195">
        <v>388.54</v>
      </c>
    </row>
    <row r="18" spans="1:3" ht="15" customHeight="1">
      <c r="A18" s="196">
        <v>20801</v>
      </c>
      <c r="B18" s="196" t="s">
        <v>77</v>
      </c>
      <c r="C18" s="195">
        <f>SUM(C19:C19)</f>
        <v>64.32</v>
      </c>
    </row>
    <row r="19" spans="1:3" ht="15" customHeight="1">
      <c r="A19" s="197">
        <v>2080199</v>
      </c>
      <c r="B19" s="197" t="s">
        <v>78</v>
      </c>
      <c r="C19" s="199">
        <v>64.32</v>
      </c>
    </row>
    <row r="20" spans="1:3" ht="15" customHeight="1">
      <c r="A20" s="200">
        <v>20802</v>
      </c>
      <c r="B20" s="194" t="s">
        <v>79</v>
      </c>
      <c r="C20" s="195">
        <f>SUM(C21)</f>
        <v>123.86</v>
      </c>
    </row>
    <row r="21" spans="1:3" ht="15" customHeight="1">
      <c r="A21" s="201">
        <v>2080208</v>
      </c>
      <c r="B21" s="198" t="s">
        <v>80</v>
      </c>
      <c r="C21" s="199">
        <v>123.86</v>
      </c>
    </row>
    <row r="22" spans="1:3" ht="15" customHeight="1">
      <c r="A22" s="200">
        <v>20805</v>
      </c>
      <c r="B22" s="194" t="s">
        <v>81</v>
      </c>
      <c r="C22" s="195">
        <f>SUM(C23:C26)</f>
        <v>168.9</v>
      </c>
    </row>
    <row r="23" spans="1:3" ht="15" customHeight="1">
      <c r="A23" s="200">
        <v>2080502</v>
      </c>
      <c r="B23" s="198" t="s">
        <v>82</v>
      </c>
      <c r="C23" s="199">
        <v>24.84</v>
      </c>
    </row>
    <row r="24" spans="1:3" ht="15" customHeight="1">
      <c r="A24" s="201">
        <v>2080505</v>
      </c>
      <c r="B24" s="198" t="s">
        <v>83</v>
      </c>
      <c r="C24" s="199">
        <v>76.72</v>
      </c>
    </row>
    <row r="25" spans="1:3" ht="15" customHeight="1">
      <c r="A25" s="201">
        <v>2080506</v>
      </c>
      <c r="B25" s="198" t="s">
        <v>84</v>
      </c>
      <c r="C25" s="199">
        <v>38.36</v>
      </c>
    </row>
    <row r="26" spans="1:3" ht="15" customHeight="1">
      <c r="A26" s="201">
        <v>2080599</v>
      </c>
      <c r="B26" s="198" t="s">
        <v>85</v>
      </c>
      <c r="C26" s="199">
        <v>28.98</v>
      </c>
    </row>
    <row r="27" spans="1:3" ht="15" customHeight="1">
      <c r="A27" s="196">
        <v>20828</v>
      </c>
      <c r="B27" s="196" t="s">
        <v>86</v>
      </c>
      <c r="C27" s="195">
        <f>SUM(C28)</f>
        <v>31.45</v>
      </c>
    </row>
    <row r="28" spans="1:3" ht="15" customHeight="1">
      <c r="A28" s="197">
        <v>2082850</v>
      </c>
      <c r="B28" s="197" t="s">
        <v>87</v>
      </c>
      <c r="C28" s="199">
        <v>31.45</v>
      </c>
    </row>
    <row r="29" spans="1:3" ht="15" customHeight="1">
      <c r="A29" s="193">
        <v>210</v>
      </c>
      <c r="B29" s="194" t="s">
        <v>88</v>
      </c>
      <c r="C29" s="195">
        <f>SUM(C30)</f>
        <v>62.75</v>
      </c>
    </row>
    <row r="30" spans="1:3" ht="15" customHeight="1">
      <c r="A30" s="200">
        <v>21011</v>
      </c>
      <c r="B30" s="194" t="s">
        <v>89</v>
      </c>
      <c r="C30" s="195">
        <f>SUM(C31:C33)</f>
        <v>62.75</v>
      </c>
    </row>
    <row r="31" spans="1:3" ht="15" customHeight="1">
      <c r="A31" s="201">
        <v>2101101</v>
      </c>
      <c r="B31" s="198" t="s">
        <v>90</v>
      </c>
      <c r="C31" s="199">
        <v>22.69</v>
      </c>
    </row>
    <row r="32" spans="1:3" ht="15" customHeight="1">
      <c r="A32" s="201">
        <v>2101102</v>
      </c>
      <c r="B32" s="198" t="s">
        <v>91</v>
      </c>
      <c r="C32" s="199">
        <v>18.07</v>
      </c>
    </row>
    <row r="33" spans="1:3" ht="15" customHeight="1">
      <c r="A33" s="201">
        <v>2101199</v>
      </c>
      <c r="B33" s="198" t="s">
        <v>92</v>
      </c>
      <c r="C33" s="199">
        <v>21.99</v>
      </c>
    </row>
    <row r="34" spans="1:3" ht="15" customHeight="1">
      <c r="A34" s="194">
        <v>212</v>
      </c>
      <c r="B34" s="194" t="s">
        <v>93</v>
      </c>
      <c r="C34" s="195">
        <f>SUM(C35,C37)</f>
        <v>120.81</v>
      </c>
    </row>
    <row r="35" spans="1:3" ht="15" customHeight="1">
      <c r="A35" s="196">
        <v>21201</v>
      </c>
      <c r="B35" s="196" t="s">
        <v>94</v>
      </c>
      <c r="C35" s="195">
        <f>SUM(C36)</f>
        <v>65.81</v>
      </c>
    </row>
    <row r="36" spans="1:3" ht="15" customHeight="1">
      <c r="A36" s="197" t="s">
        <v>95</v>
      </c>
      <c r="B36" s="197" t="s">
        <v>96</v>
      </c>
      <c r="C36" s="199">
        <v>65.81</v>
      </c>
    </row>
    <row r="37" spans="1:3" ht="15" customHeight="1">
      <c r="A37" s="197" t="s">
        <v>97</v>
      </c>
      <c r="B37" s="194" t="s">
        <v>98</v>
      </c>
      <c r="C37" s="195">
        <f>SUM(C38)</f>
        <v>55</v>
      </c>
    </row>
    <row r="38" spans="1:3" ht="15" customHeight="1">
      <c r="A38" s="197" t="s">
        <v>99</v>
      </c>
      <c r="B38" s="197" t="s">
        <v>100</v>
      </c>
      <c r="C38" s="199">
        <v>55</v>
      </c>
    </row>
    <row r="39" spans="1:3" ht="15" customHeight="1">
      <c r="A39" s="193">
        <v>213</v>
      </c>
      <c r="B39" s="194" t="s">
        <v>101</v>
      </c>
      <c r="C39" s="195">
        <f>SUM(C40,C42)</f>
        <v>617.87</v>
      </c>
    </row>
    <row r="40" spans="1:3" ht="15" customHeight="1">
      <c r="A40" s="200">
        <v>21301</v>
      </c>
      <c r="B40" s="194" t="s">
        <v>102</v>
      </c>
      <c r="C40" s="195">
        <f>SUM(C41:C41)</f>
        <v>257.1</v>
      </c>
    </row>
    <row r="41" spans="1:3" ht="15" customHeight="1">
      <c r="A41" s="201">
        <v>2130104</v>
      </c>
      <c r="B41" s="198" t="s">
        <v>103</v>
      </c>
      <c r="C41" s="199">
        <v>257.1</v>
      </c>
    </row>
    <row r="42" spans="1:3" ht="15" customHeight="1">
      <c r="A42" s="200">
        <v>21307</v>
      </c>
      <c r="B42" s="194" t="s">
        <v>104</v>
      </c>
      <c r="C42" s="195">
        <f>SUM(C43)</f>
        <v>360.77</v>
      </c>
    </row>
    <row r="43" spans="1:3" ht="15" customHeight="1">
      <c r="A43" s="201">
        <v>2130705</v>
      </c>
      <c r="B43" s="198" t="s">
        <v>105</v>
      </c>
      <c r="C43" s="199">
        <v>360.77</v>
      </c>
    </row>
    <row r="44" spans="1:3" ht="15" customHeight="1">
      <c r="A44" s="193">
        <v>214</v>
      </c>
      <c r="B44" s="194" t="s">
        <v>106</v>
      </c>
      <c r="C44" s="195">
        <f>SUM(C45)</f>
        <v>8.12</v>
      </c>
    </row>
    <row r="45" spans="1:3" ht="15" customHeight="1">
      <c r="A45" s="200">
        <v>21401</v>
      </c>
      <c r="B45" s="194" t="s">
        <v>107</v>
      </c>
      <c r="C45" s="195">
        <f>SUM(C46:C46)</f>
        <v>8.12</v>
      </c>
    </row>
    <row r="46" spans="1:3" ht="15" customHeight="1">
      <c r="A46" s="201">
        <v>2140110</v>
      </c>
      <c r="B46" s="197" t="s">
        <v>108</v>
      </c>
      <c r="C46" s="199">
        <v>8.12</v>
      </c>
    </row>
    <row r="47" spans="1:3" ht="15" customHeight="1">
      <c r="A47" s="193">
        <v>221</v>
      </c>
      <c r="B47" s="194" t="s">
        <v>109</v>
      </c>
      <c r="C47" s="195">
        <f>SUM(C48,C50)</f>
        <v>62.97</v>
      </c>
    </row>
    <row r="48" spans="1:3" ht="15" customHeight="1">
      <c r="A48" s="193">
        <v>22101</v>
      </c>
      <c r="B48" s="194" t="s">
        <v>110</v>
      </c>
      <c r="C48" s="195">
        <f aca="true" t="shared" si="1" ref="C48:C53">SUM(C49)</f>
        <v>1</v>
      </c>
    </row>
    <row r="49" spans="1:3" ht="15" customHeight="1">
      <c r="A49" s="201">
        <v>2210108</v>
      </c>
      <c r="B49" s="198" t="s">
        <v>111</v>
      </c>
      <c r="C49" s="199">
        <v>1</v>
      </c>
    </row>
    <row r="50" spans="1:3" ht="15" customHeight="1">
      <c r="A50" s="200">
        <v>22102</v>
      </c>
      <c r="B50" s="194" t="s">
        <v>112</v>
      </c>
      <c r="C50" s="195">
        <f t="shared" si="1"/>
        <v>61.97</v>
      </c>
    </row>
    <row r="51" spans="1:3" ht="15" customHeight="1">
      <c r="A51" s="201">
        <v>2210201</v>
      </c>
      <c r="B51" s="198" t="s">
        <v>113</v>
      </c>
      <c r="C51" s="199">
        <v>61.97</v>
      </c>
    </row>
    <row r="52" spans="1:3" ht="15" customHeight="1">
      <c r="A52" s="194">
        <v>227</v>
      </c>
      <c r="B52" s="194" t="s">
        <v>114</v>
      </c>
      <c r="C52" s="195">
        <f t="shared" si="1"/>
        <v>19.5</v>
      </c>
    </row>
    <row r="53" spans="1:3" ht="15" customHeight="1">
      <c r="A53" s="194">
        <v>227</v>
      </c>
      <c r="B53" s="194" t="s">
        <v>115</v>
      </c>
      <c r="C53" s="195">
        <f t="shared" si="1"/>
        <v>19.5</v>
      </c>
    </row>
    <row r="54" spans="1:3" ht="15" customHeight="1">
      <c r="A54" s="194">
        <v>227</v>
      </c>
      <c r="B54" s="194" t="s">
        <v>116</v>
      </c>
      <c r="C54" s="199">
        <v>19.5</v>
      </c>
    </row>
  </sheetData>
  <sheetProtection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9">
      <selection activeCell="C8" sqref="C8:E27"/>
    </sheetView>
  </sheetViews>
  <sheetFormatPr defaultColWidth="9.00390625" defaultRowHeight="14.25"/>
  <cols>
    <col min="1" max="1" width="6.50390625" style="163" customWidth="1"/>
    <col min="2" max="2" width="31.00390625" style="163" customWidth="1"/>
    <col min="3" max="3" width="18.125" style="164" customWidth="1"/>
    <col min="4" max="4" width="18.125" style="165" customWidth="1"/>
    <col min="5" max="5" width="18.125" style="164" customWidth="1"/>
    <col min="6" max="16384" width="9.00390625" style="163" customWidth="1"/>
  </cols>
  <sheetData>
    <row r="1" spans="1:3" s="160" customFormat="1" ht="14.25">
      <c r="A1" s="160" t="s">
        <v>117</v>
      </c>
      <c r="C1" s="166"/>
    </row>
    <row r="2" spans="1:5" s="161" customFormat="1" ht="21">
      <c r="A2" s="167" t="s">
        <v>118</v>
      </c>
      <c r="B2" s="167"/>
      <c r="C2" s="167"/>
      <c r="D2" s="167"/>
      <c r="E2" s="167"/>
    </row>
    <row r="3" spans="1:5" ht="15.75">
      <c r="A3" s="168" t="s">
        <v>119</v>
      </c>
      <c r="B3" s="168"/>
      <c r="C3" s="168"/>
      <c r="D3" s="168"/>
      <c r="E3" s="168"/>
    </row>
    <row r="4" spans="1:5" ht="13.5">
      <c r="A4" s="169"/>
      <c r="B4" s="169"/>
      <c r="C4" s="169"/>
      <c r="D4" s="169"/>
      <c r="E4" s="170" t="s">
        <v>2</v>
      </c>
    </row>
    <row r="5" spans="1:5" s="162" customFormat="1" ht="21.75" customHeight="1">
      <c r="A5" s="171" t="s">
        <v>120</v>
      </c>
      <c r="B5" s="171"/>
      <c r="C5" s="172" t="s">
        <v>121</v>
      </c>
      <c r="D5" s="172"/>
      <c r="E5" s="172"/>
    </row>
    <row r="6" spans="1:5" s="162" customFormat="1" ht="22.5" customHeight="1">
      <c r="A6" s="171"/>
      <c r="B6" s="171"/>
      <c r="C6" s="172" t="s">
        <v>122</v>
      </c>
      <c r="D6" s="172" t="s">
        <v>123</v>
      </c>
      <c r="E6" s="172" t="s">
        <v>124</v>
      </c>
    </row>
    <row r="7" spans="1:5" ht="18.75">
      <c r="A7" s="171" t="s">
        <v>64</v>
      </c>
      <c r="B7" s="171"/>
      <c r="C7" s="173">
        <f>SUM(C8:C29)</f>
        <v>1923.5599999999997</v>
      </c>
      <c r="D7" s="174">
        <f>SUM(D8:D29)</f>
        <v>1174.7300000000002</v>
      </c>
      <c r="E7" s="174">
        <f>SUM(E8:E29)</f>
        <v>748.83</v>
      </c>
    </row>
    <row r="8" spans="1:7" ht="21" customHeight="1">
      <c r="A8" s="175">
        <v>201</v>
      </c>
      <c r="B8" s="176" t="s">
        <v>65</v>
      </c>
      <c r="C8" s="177">
        <f aca="true" t="shared" si="0" ref="C8:C13">D8+E8</f>
        <v>593</v>
      </c>
      <c r="D8" s="178">
        <v>413.42</v>
      </c>
      <c r="E8" s="179">
        <v>179.58</v>
      </c>
      <c r="F8" s="180"/>
      <c r="G8" s="180"/>
    </row>
    <row r="9" spans="1:7" ht="21" customHeight="1">
      <c r="A9" s="175">
        <v>203</v>
      </c>
      <c r="B9" s="176" t="s">
        <v>125</v>
      </c>
      <c r="C9" s="177">
        <f t="shared" si="0"/>
        <v>0</v>
      </c>
      <c r="D9" s="178"/>
      <c r="E9" s="179"/>
      <c r="F9" s="180"/>
      <c r="G9" s="180"/>
    </row>
    <row r="10" spans="1:7" ht="21" customHeight="1">
      <c r="A10" s="175">
        <v>204</v>
      </c>
      <c r="B10" s="176" t="s">
        <v>126</v>
      </c>
      <c r="C10" s="177">
        <f t="shared" si="0"/>
        <v>0</v>
      </c>
      <c r="D10" s="178"/>
      <c r="E10" s="179"/>
      <c r="F10" s="180"/>
      <c r="G10" s="180"/>
    </row>
    <row r="11" spans="1:7" ht="21" customHeight="1">
      <c r="A11" s="175">
        <v>205</v>
      </c>
      <c r="B11" s="176" t="s">
        <v>127</v>
      </c>
      <c r="C11" s="177">
        <f t="shared" si="0"/>
        <v>0</v>
      </c>
      <c r="D11" s="178"/>
      <c r="E11" s="179"/>
      <c r="F11" s="180"/>
      <c r="G11" s="180"/>
    </row>
    <row r="12" spans="1:7" ht="21" customHeight="1">
      <c r="A12" s="175">
        <v>206</v>
      </c>
      <c r="B12" s="176" t="s">
        <v>128</v>
      </c>
      <c r="C12" s="177">
        <f t="shared" si="0"/>
        <v>0</v>
      </c>
      <c r="D12" s="178"/>
      <c r="E12" s="179"/>
      <c r="F12" s="180"/>
      <c r="G12" s="180"/>
    </row>
    <row r="13" spans="1:7" ht="21" customHeight="1">
      <c r="A13" s="175">
        <v>207</v>
      </c>
      <c r="B13" s="176" t="s">
        <v>73</v>
      </c>
      <c r="C13" s="177">
        <f t="shared" si="0"/>
        <v>50</v>
      </c>
      <c r="D13" s="178">
        <v>50</v>
      </c>
      <c r="E13" s="179"/>
      <c r="F13" s="180"/>
      <c r="G13" s="180"/>
    </row>
    <row r="14" spans="1:7" ht="21" customHeight="1">
      <c r="A14" s="175">
        <v>208</v>
      </c>
      <c r="B14" s="176" t="s">
        <v>76</v>
      </c>
      <c r="C14" s="177">
        <v>388.54</v>
      </c>
      <c r="D14" s="181">
        <v>264.68</v>
      </c>
      <c r="E14" s="181">
        <v>123.86</v>
      </c>
      <c r="F14" s="180"/>
      <c r="G14" s="180"/>
    </row>
    <row r="15" spans="1:7" ht="21" customHeight="1">
      <c r="A15" s="175">
        <v>210</v>
      </c>
      <c r="B15" s="176" t="s">
        <v>88</v>
      </c>
      <c r="C15" s="182">
        <f aca="true" t="shared" si="1" ref="C15:C29">D15+E15</f>
        <v>62.75</v>
      </c>
      <c r="D15" s="183">
        <v>62.75</v>
      </c>
      <c r="E15" s="184"/>
      <c r="F15" s="180"/>
      <c r="G15" s="180"/>
    </row>
    <row r="16" spans="1:7" ht="21" customHeight="1">
      <c r="A16" s="175">
        <v>211</v>
      </c>
      <c r="B16" s="176" t="s">
        <v>129</v>
      </c>
      <c r="C16" s="182">
        <f t="shared" si="1"/>
        <v>0</v>
      </c>
      <c r="D16" s="183"/>
      <c r="E16" s="184"/>
      <c r="F16" s="180"/>
      <c r="G16" s="180"/>
    </row>
    <row r="17" spans="1:7" ht="21" customHeight="1">
      <c r="A17" s="175">
        <v>212</v>
      </c>
      <c r="B17" s="176" t="s">
        <v>93</v>
      </c>
      <c r="C17" s="182">
        <f t="shared" si="1"/>
        <v>120.81</v>
      </c>
      <c r="D17" s="183">
        <v>64.81</v>
      </c>
      <c r="E17" s="184">
        <v>56</v>
      </c>
      <c r="F17" s="180"/>
      <c r="G17" s="180"/>
    </row>
    <row r="18" spans="1:7" ht="21" customHeight="1">
      <c r="A18" s="175">
        <v>213</v>
      </c>
      <c r="B18" s="176" t="s">
        <v>101</v>
      </c>
      <c r="C18" s="182">
        <f t="shared" si="1"/>
        <v>617.87</v>
      </c>
      <c r="D18" s="183">
        <v>257.1</v>
      </c>
      <c r="E18" s="184">
        <v>360.77</v>
      </c>
      <c r="F18" s="180"/>
      <c r="G18" s="180"/>
    </row>
    <row r="19" spans="1:7" ht="21" customHeight="1">
      <c r="A19" s="175">
        <v>214</v>
      </c>
      <c r="B19" s="176" t="s">
        <v>106</v>
      </c>
      <c r="C19" s="182">
        <f t="shared" si="1"/>
        <v>8.12</v>
      </c>
      <c r="D19" s="183"/>
      <c r="E19" s="184">
        <v>8.12</v>
      </c>
      <c r="F19" s="180"/>
      <c r="G19" s="180"/>
    </row>
    <row r="20" spans="1:7" ht="21" customHeight="1">
      <c r="A20" s="175">
        <v>215</v>
      </c>
      <c r="B20" s="176" t="s">
        <v>130</v>
      </c>
      <c r="C20" s="182">
        <f t="shared" si="1"/>
        <v>0</v>
      </c>
      <c r="D20" s="183"/>
      <c r="E20" s="184"/>
      <c r="F20" s="180"/>
      <c r="G20" s="180"/>
    </row>
    <row r="21" spans="1:7" ht="21" customHeight="1">
      <c r="A21" s="175">
        <v>216</v>
      </c>
      <c r="B21" s="176" t="s">
        <v>131</v>
      </c>
      <c r="C21" s="182">
        <f t="shared" si="1"/>
        <v>0</v>
      </c>
      <c r="D21" s="183"/>
      <c r="E21" s="184"/>
      <c r="F21" s="180"/>
      <c r="G21" s="180"/>
    </row>
    <row r="22" spans="1:7" ht="21" customHeight="1">
      <c r="A22" s="175">
        <v>220</v>
      </c>
      <c r="B22" s="176" t="s">
        <v>132</v>
      </c>
      <c r="C22" s="182">
        <f t="shared" si="1"/>
        <v>0</v>
      </c>
      <c r="D22" s="183"/>
      <c r="E22" s="184"/>
      <c r="F22" s="180"/>
      <c r="G22" s="180"/>
    </row>
    <row r="23" spans="1:7" ht="21" customHeight="1">
      <c r="A23" s="175">
        <v>221</v>
      </c>
      <c r="B23" s="176" t="s">
        <v>109</v>
      </c>
      <c r="C23" s="182">
        <f t="shared" si="1"/>
        <v>62.97</v>
      </c>
      <c r="D23" s="183">
        <v>61.97</v>
      </c>
      <c r="E23" s="184">
        <v>1</v>
      </c>
      <c r="F23" s="180"/>
      <c r="G23" s="180"/>
    </row>
    <row r="24" spans="1:7" ht="21" customHeight="1">
      <c r="A24" s="175">
        <v>222</v>
      </c>
      <c r="B24" s="176" t="s">
        <v>133</v>
      </c>
      <c r="C24" s="182">
        <f t="shared" si="1"/>
        <v>0</v>
      </c>
      <c r="D24" s="183"/>
      <c r="E24" s="184"/>
      <c r="F24" s="180"/>
      <c r="G24" s="180"/>
    </row>
    <row r="25" spans="1:7" ht="21" customHeight="1">
      <c r="A25" s="175">
        <v>224</v>
      </c>
      <c r="B25" s="176" t="s">
        <v>134</v>
      </c>
      <c r="C25" s="182">
        <f t="shared" si="1"/>
        <v>0</v>
      </c>
      <c r="D25" s="183"/>
      <c r="E25" s="184"/>
      <c r="F25" s="180"/>
      <c r="G25" s="180"/>
    </row>
    <row r="26" spans="1:7" ht="21" customHeight="1">
      <c r="A26" s="175">
        <v>227</v>
      </c>
      <c r="B26" s="176" t="s">
        <v>114</v>
      </c>
      <c r="C26" s="182">
        <f t="shared" si="1"/>
        <v>19.5</v>
      </c>
      <c r="D26" s="183"/>
      <c r="E26" s="184">
        <v>19.5</v>
      </c>
      <c r="F26" s="180"/>
      <c r="G26" s="180"/>
    </row>
    <row r="27" spans="1:7" ht="21" customHeight="1">
      <c r="A27" s="175">
        <v>229</v>
      </c>
      <c r="B27" s="176" t="s">
        <v>135</v>
      </c>
      <c r="C27" s="182">
        <f t="shared" si="1"/>
        <v>0</v>
      </c>
      <c r="D27" s="183"/>
      <c r="E27" s="184"/>
      <c r="F27" s="180"/>
      <c r="G27" s="180"/>
    </row>
    <row r="28" spans="1:7" ht="21" customHeight="1">
      <c r="A28" s="175">
        <v>232</v>
      </c>
      <c r="B28" s="176" t="s">
        <v>136</v>
      </c>
      <c r="C28" s="182">
        <f t="shared" si="1"/>
        <v>0</v>
      </c>
      <c r="D28" s="183"/>
      <c r="E28" s="184"/>
      <c r="F28" s="180"/>
      <c r="G28" s="180"/>
    </row>
    <row r="29" spans="1:7" ht="21" customHeight="1">
      <c r="A29" s="175">
        <v>233</v>
      </c>
      <c r="B29" s="176" t="s">
        <v>137</v>
      </c>
      <c r="C29" s="182">
        <f t="shared" si="1"/>
        <v>0</v>
      </c>
      <c r="D29" s="183"/>
      <c r="E29" s="184"/>
      <c r="F29" s="180"/>
      <c r="G29" s="180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37">
      <selection activeCell="I48" sqref="I48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138</v>
      </c>
      <c r="C1" s="140"/>
    </row>
    <row r="2" spans="1:3" s="2" customFormat="1" ht="57" customHeight="1">
      <c r="A2" s="141" t="s">
        <v>139</v>
      </c>
      <c r="B2" s="141"/>
      <c r="C2" s="142"/>
    </row>
    <row r="3" spans="1:3" s="1" customFormat="1" ht="14.25">
      <c r="A3" s="143"/>
      <c r="B3" s="144" t="s">
        <v>140</v>
      </c>
      <c r="C3" s="145"/>
    </row>
    <row r="4" spans="1:3" ht="14.25">
      <c r="A4" s="146"/>
      <c r="B4" s="147"/>
      <c r="C4" s="148" t="s">
        <v>2</v>
      </c>
    </row>
    <row r="5" spans="1:3" ht="27" customHeight="1">
      <c r="A5" s="149" t="s">
        <v>141</v>
      </c>
      <c r="B5" s="150" t="s">
        <v>142</v>
      </c>
      <c r="C5" s="151" t="s">
        <v>143</v>
      </c>
    </row>
    <row r="6" spans="1:3" ht="15.75">
      <c r="A6" s="152"/>
      <c r="B6" s="153" t="s">
        <v>144</v>
      </c>
      <c r="C6" s="154">
        <f>C7+C12+C23+C31+C38+C42+C45+C49+C52+C58</f>
        <v>1174.73</v>
      </c>
    </row>
    <row r="7" spans="1:3" ht="15.75">
      <c r="A7" s="152">
        <v>501</v>
      </c>
      <c r="B7" s="155" t="s">
        <v>145</v>
      </c>
      <c r="C7" s="154">
        <f>SUM(C8:C11)</f>
        <v>941.5300000000001</v>
      </c>
    </row>
    <row r="8" spans="1:3" ht="15.75">
      <c r="A8" s="156">
        <v>50101</v>
      </c>
      <c r="B8" s="157" t="s">
        <v>146</v>
      </c>
      <c r="C8" s="158">
        <v>701.72</v>
      </c>
    </row>
    <row r="9" spans="1:3" ht="15.75">
      <c r="A9" s="156">
        <v>50102</v>
      </c>
      <c r="B9" s="157" t="s">
        <v>147</v>
      </c>
      <c r="C9" s="158">
        <v>164.48</v>
      </c>
    </row>
    <row r="10" spans="1:3" ht="15.75">
      <c r="A10" s="156">
        <v>50103</v>
      </c>
      <c r="B10" s="157" t="s">
        <v>148</v>
      </c>
      <c r="C10" s="158">
        <v>61.97</v>
      </c>
    </row>
    <row r="11" spans="1:3" ht="15.75">
      <c r="A11" s="156">
        <v>50199</v>
      </c>
      <c r="B11" s="157" t="s">
        <v>149</v>
      </c>
      <c r="C11" s="158">
        <v>13.36</v>
      </c>
    </row>
    <row r="12" spans="1:3" ht="15.75">
      <c r="A12" s="152">
        <v>502</v>
      </c>
      <c r="B12" s="155" t="s">
        <v>150</v>
      </c>
      <c r="C12" s="154">
        <f>SUM(C13:C22)</f>
        <v>174.60999999999999</v>
      </c>
    </row>
    <row r="13" spans="1:3" ht="15.75">
      <c r="A13" s="156">
        <v>50201</v>
      </c>
      <c r="B13" s="157" t="s">
        <v>151</v>
      </c>
      <c r="C13" s="159">
        <v>120.94</v>
      </c>
    </row>
    <row r="14" spans="1:3" ht="15.75">
      <c r="A14" s="156">
        <v>50202</v>
      </c>
      <c r="B14" s="157" t="s">
        <v>152</v>
      </c>
      <c r="C14" s="159"/>
    </row>
    <row r="15" spans="1:3" ht="15.75">
      <c r="A15" s="156">
        <v>50203</v>
      </c>
      <c r="B15" s="157" t="s">
        <v>153</v>
      </c>
      <c r="C15" s="159">
        <v>5.77</v>
      </c>
    </row>
    <row r="16" spans="1:3" ht="15.75">
      <c r="A16" s="156">
        <v>50204</v>
      </c>
      <c r="B16" s="157" t="s">
        <v>154</v>
      </c>
      <c r="C16" s="159"/>
    </row>
    <row r="17" spans="1:3" ht="15.75">
      <c r="A17" s="156">
        <v>50205</v>
      </c>
      <c r="B17" s="157" t="s">
        <v>155</v>
      </c>
      <c r="C17" s="159"/>
    </row>
    <row r="18" spans="1:3" ht="15.75">
      <c r="A18" s="156">
        <v>50206</v>
      </c>
      <c r="B18" s="157" t="s">
        <v>156</v>
      </c>
      <c r="C18" s="159">
        <v>18</v>
      </c>
    </row>
    <row r="19" spans="1:3" ht="15.75">
      <c r="A19" s="156">
        <v>50207</v>
      </c>
      <c r="B19" s="157" t="s">
        <v>157</v>
      </c>
      <c r="C19" s="159"/>
    </row>
    <row r="20" spans="1:3" ht="15.75">
      <c r="A20" s="156">
        <v>50208</v>
      </c>
      <c r="B20" s="157" t="s">
        <v>158</v>
      </c>
      <c r="C20" s="159">
        <v>16</v>
      </c>
    </row>
    <row r="21" spans="1:3" ht="15.75">
      <c r="A21" s="156">
        <v>50209</v>
      </c>
      <c r="B21" s="157" t="s">
        <v>159</v>
      </c>
      <c r="C21" s="159"/>
    </row>
    <row r="22" spans="1:3" ht="15.75">
      <c r="A22" s="156">
        <v>50299</v>
      </c>
      <c r="B22" s="157" t="s">
        <v>160</v>
      </c>
      <c r="C22" s="159">
        <v>13.9</v>
      </c>
    </row>
    <row r="23" spans="1:3" ht="15.75">
      <c r="A23" s="152">
        <v>503</v>
      </c>
      <c r="B23" s="155" t="s">
        <v>161</v>
      </c>
      <c r="C23" s="154">
        <f>SUM(C24:C30)</f>
        <v>0</v>
      </c>
    </row>
    <row r="24" spans="1:3" ht="15.75">
      <c r="A24" s="156">
        <v>50301</v>
      </c>
      <c r="B24" s="157" t="s">
        <v>162</v>
      </c>
      <c r="C24" s="159"/>
    </row>
    <row r="25" spans="1:3" ht="15.75">
      <c r="A25" s="156">
        <v>50302</v>
      </c>
      <c r="B25" s="157" t="s">
        <v>163</v>
      </c>
      <c r="C25" s="159"/>
    </row>
    <row r="26" spans="1:3" ht="15.75">
      <c r="A26" s="156">
        <v>50303</v>
      </c>
      <c r="B26" s="157" t="s">
        <v>164</v>
      </c>
      <c r="C26" s="159"/>
    </row>
    <row r="27" spans="1:3" ht="15.75">
      <c r="A27" s="156">
        <v>50305</v>
      </c>
      <c r="B27" s="157" t="s">
        <v>165</v>
      </c>
      <c r="C27" s="159"/>
    </row>
    <row r="28" spans="1:3" ht="15.75">
      <c r="A28" s="156">
        <v>50306</v>
      </c>
      <c r="B28" s="157" t="s">
        <v>166</v>
      </c>
      <c r="C28" s="159"/>
    </row>
    <row r="29" spans="1:3" ht="15.75">
      <c r="A29" s="156">
        <v>50307</v>
      </c>
      <c r="B29" s="157" t="s">
        <v>167</v>
      </c>
      <c r="C29" s="159"/>
    </row>
    <row r="30" spans="1:3" ht="15.75">
      <c r="A30" s="156">
        <v>50399</v>
      </c>
      <c r="B30" s="157" t="s">
        <v>168</v>
      </c>
      <c r="C30" s="159"/>
    </row>
    <row r="31" spans="1:3" ht="15.75">
      <c r="A31" s="152">
        <v>504</v>
      </c>
      <c r="B31" s="155" t="s">
        <v>169</v>
      </c>
      <c r="C31" s="154">
        <f>SUM(C32:C37)</f>
        <v>0</v>
      </c>
    </row>
    <row r="32" spans="1:3" ht="15.75">
      <c r="A32" s="156">
        <v>50401</v>
      </c>
      <c r="B32" s="157" t="s">
        <v>162</v>
      </c>
      <c r="C32" s="159"/>
    </row>
    <row r="33" spans="1:3" ht="15.75">
      <c r="A33" s="156">
        <v>50402</v>
      </c>
      <c r="B33" s="157" t="s">
        <v>163</v>
      </c>
      <c r="C33" s="159"/>
    </row>
    <row r="34" spans="1:3" ht="15.75">
      <c r="A34" s="156">
        <v>50403</v>
      </c>
      <c r="B34" s="157" t="s">
        <v>164</v>
      </c>
      <c r="C34" s="159"/>
    </row>
    <row r="35" spans="1:3" ht="15.75">
      <c r="A35" s="156">
        <v>50404</v>
      </c>
      <c r="B35" s="157" t="s">
        <v>166</v>
      </c>
      <c r="C35" s="159"/>
    </row>
    <row r="36" spans="1:3" ht="15.75">
      <c r="A36" s="156">
        <v>50405</v>
      </c>
      <c r="B36" s="157" t="s">
        <v>167</v>
      </c>
      <c r="C36" s="159"/>
    </row>
    <row r="37" spans="1:3" ht="15.75">
      <c r="A37" s="156">
        <v>50499</v>
      </c>
      <c r="B37" s="157" t="s">
        <v>168</v>
      </c>
      <c r="C37" s="159"/>
    </row>
    <row r="38" spans="1:3" ht="15.75">
      <c r="A38" s="152">
        <v>505</v>
      </c>
      <c r="B38" s="155" t="s">
        <v>170</v>
      </c>
      <c r="C38" s="154">
        <f>SUM(C39:C41)</f>
        <v>0</v>
      </c>
    </row>
    <row r="39" spans="1:3" ht="15.75">
      <c r="A39" s="156">
        <v>50501</v>
      </c>
      <c r="B39" s="157" t="s">
        <v>171</v>
      </c>
      <c r="C39" s="159"/>
    </row>
    <row r="40" spans="1:3" ht="15.75">
      <c r="A40" s="156">
        <v>50502</v>
      </c>
      <c r="B40" s="157" t="s">
        <v>172</v>
      </c>
      <c r="C40" s="159"/>
    </row>
    <row r="41" spans="1:3" ht="15.75">
      <c r="A41" s="156">
        <v>50599</v>
      </c>
      <c r="B41" s="157" t="s">
        <v>173</v>
      </c>
      <c r="C41" s="159"/>
    </row>
    <row r="42" spans="1:3" ht="15.75">
      <c r="A42" s="152">
        <v>506</v>
      </c>
      <c r="B42" s="155" t="s">
        <v>174</v>
      </c>
      <c r="C42" s="154">
        <f>SUM(C43:C44)</f>
        <v>0</v>
      </c>
    </row>
    <row r="43" spans="1:3" ht="15.75">
      <c r="A43" s="156">
        <v>50601</v>
      </c>
      <c r="B43" s="157" t="s">
        <v>175</v>
      </c>
      <c r="C43" s="159"/>
    </row>
    <row r="44" spans="1:3" ht="15.75">
      <c r="A44" s="156">
        <v>50602</v>
      </c>
      <c r="B44" s="157" t="s">
        <v>176</v>
      </c>
      <c r="C44" s="159"/>
    </row>
    <row r="45" spans="1:3" ht="15.75">
      <c r="A45" s="152">
        <v>507</v>
      </c>
      <c r="B45" s="155" t="s">
        <v>177</v>
      </c>
      <c r="C45" s="154">
        <f>SUM(C46:C48)</f>
        <v>0</v>
      </c>
    </row>
    <row r="46" spans="1:3" ht="15.75">
      <c r="A46" s="156">
        <v>50701</v>
      </c>
      <c r="B46" s="157" t="s">
        <v>178</v>
      </c>
      <c r="C46" s="159"/>
    </row>
    <row r="47" spans="1:3" ht="15.75">
      <c r="A47" s="156">
        <v>50702</v>
      </c>
      <c r="B47" s="157" t="s">
        <v>179</v>
      </c>
      <c r="C47" s="159"/>
    </row>
    <row r="48" spans="1:3" ht="15.75">
      <c r="A48" s="156">
        <v>50799</v>
      </c>
      <c r="B48" s="157" t="s">
        <v>180</v>
      </c>
      <c r="C48" s="159"/>
    </row>
    <row r="49" spans="1:3" ht="15.75">
      <c r="A49" s="152">
        <v>508</v>
      </c>
      <c r="B49" s="155" t="s">
        <v>181</v>
      </c>
      <c r="C49" s="154">
        <f>SUM(C50:C51)</f>
        <v>0</v>
      </c>
    </row>
    <row r="50" spans="1:3" ht="15.75">
      <c r="A50" s="156">
        <v>50801</v>
      </c>
      <c r="B50" s="157" t="s">
        <v>182</v>
      </c>
      <c r="C50" s="159"/>
    </row>
    <row r="51" spans="1:3" ht="15.75">
      <c r="A51" s="156">
        <v>50802</v>
      </c>
      <c r="B51" s="157" t="s">
        <v>183</v>
      </c>
      <c r="C51" s="159"/>
    </row>
    <row r="52" spans="1:3" ht="15.75">
      <c r="A52" s="152">
        <v>509</v>
      </c>
      <c r="B52" s="155" t="s">
        <v>184</v>
      </c>
      <c r="C52" s="154">
        <f>SUM(C53:C57)</f>
        <v>58.59</v>
      </c>
    </row>
    <row r="53" spans="1:3" ht="15.75">
      <c r="A53" s="156">
        <v>50901</v>
      </c>
      <c r="B53" s="157" t="s">
        <v>185</v>
      </c>
      <c r="C53" s="159">
        <v>4.77</v>
      </c>
    </row>
    <row r="54" spans="1:3" ht="15.75">
      <c r="A54" s="156">
        <v>50902</v>
      </c>
      <c r="B54" s="157" t="s">
        <v>186</v>
      </c>
      <c r="C54" s="159"/>
    </row>
    <row r="55" spans="1:3" ht="15.75">
      <c r="A55" s="156">
        <v>50903</v>
      </c>
      <c r="B55" s="157" t="s">
        <v>187</v>
      </c>
      <c r="C55" s="159"/>
    </row>
    <row r="56" spans="1:3" ht="15.75">
      <c r="A56" s="156">
        <v>50905</v>
      </c>
      <c r="B56" s="157" t="s">
        <v>188</v>
      </c>
      <c r="C56" s="159">
        <v>53.82</v>
      </c>
    </row>
    <row r="57" spans="1:3" ht="15.75">
      <c r="A57" s="156">
        <v>50999</v>
      </c>
      <c r="B57" s="157" t="s">
        <v>189</v>
      </c>
      <c r="C57" s="159"/>
    </row>
    <row r="58" spans="1:3" ht="15.75">
      <c r="A58" s="152">
        <v>599</v>
      </c>
      <c r="B58" s="155" t="s">
        <v>135</v>
      </c>
      <c r="C58" s="154">
        <f>SUM(C59:C62)</f>
        <v>0</v>
      </c>
    </row>
    <row r="59" spans="1:3" ht="15.75">
      <c r="A59" s="156">
        <v>59906</v>
      </c>
      <c r="B59" s="157" t="s">
        <v>190</v>
      </c>
      <c r="C59" s="159"/>
    </row>
    <row r="60" spans="1:3" ht="15.75">
      <c r="A60" s="156">
        <v>59907</v>
      </c>
      <c r="B60" s="157" t="s">
        <v>191</v>
      </c>
      <c r="C60" s="159"/>
    </row>
    <row r="61" spans="1:3" ht="15.75">
      <c r="A61" s="156">
        <v>59908</v>
      </c>
      <c r="B61" s="157" t="s">
        <v>192</v>
      </c>
      <c r="C61" s="159"/>
    </row>
    <row r="62" spans="1:3" ht="15.75">
      <c r="A62" s="156">
        <v>59999</v>
      </c>
      <c r="B62" s="157" t="s">
        <v>193</v>
      </c>
      <c r="C62" s="159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D29" sqref="D29"/>
    </sheetView>
  </sheetViews>
  <sheetFormatPr defaultColWidth="9.00390625" defaultRowHeight="14.25"/>
  <cols>
    <col min="1" max="1" width="26.625" style="112" customWidth="1"/>
    <col min="2" max="3" width="19.125" style="112" customWidth="1"/>
    <col min="4" max="4" width="30.625" style="112" customWidth="1"/>
    <col min="5" max="6" width="17.875" style="112" customWidth="1"/>
    <col min="7" max="16384" width="9.00390625" style="112" customWidth="1"/>
  </cols>
  <sheetData>
    <row r="1" s="109" customFormat="1" ht="14.25">
      <c r="A1" s="109" t="s">
        <v>194</v>
      </c>
    </row>
    <row r="2" spans="1:6" s="110" customFormat="1" ht="31.5" customHeight="1">
      <c r="A2" s="113" t="s">
        <v>195</v>
      </c>
      <c r="B2" s="113"/>
      <c r="C2" s="113"/>
      <c r="D2" s="113"/>
      <c r="E2" s="113"/>
      <c r="F2" s="113"/>
    </row>
    <row r="3" s="109" customFormat="1" ht="14.25">
      <c r="F3" s="109" t="s">
        <v>2</v>
      </c>
    </row>
    <row r="4" spans="1:6" s="111" customFormat="1" ht="33.75" customHeight="1">
      <c r="A4" s="114" t="s">
        <v>196</v>
      </c>
      <c r="B4" s="115" t="s">
        <v>6</v>
      </c>
      <c r="C4" s="115" t="s">
        <v>7</v>
      </c>
      <c r="D4" s="114" t="s">
        <v>197</v>
      </c>
      <c r="E4" s="115" t="s">
        <v>6</v>
      </c>
      <c r="F4" s="115" t="s">
        <v>7</v>
      </c>
    </row>
    <row r="5" spans="1:6" ht="21.75" customHeight="1">
      <c r="A5" s="116" t="s">
        <v>198</v>
      </c>
      <c r="B5" s="117">
        <v>79.86</v>
      </c>
      <c r="C5" s="107">
        <f>0</f>
        <v>0</v>
      </c>
      <c r="D5" s="118" t="s">
        <v>199</v>
      </c>
      <c r="E5" s="119"/>
      <c r="F5" s="120"/>
    </row>
    <row r="6" spans="1:6" ht="21.75" customHeight="1">
      <c r="A6" s="121"/>
      <c r="B6" s="119"/>
      <c r="C6" s="120"/>
      <c r="D6" s="118" t="s">
        <v>200</v>
      </c>
      <c r="E6" s="119"/>
      <c r="F6" s="120"/>
    </row>
    <row r="7" spans="1:6" ht="21.75" customHeight="1">
      <c r="A7" s="121"/>
      <c r="B7" s="119"/>
      <c r="C7" s="120"/>
      <c r="D7" s="118" t="s">
        <v>201</v>
      </c>
      <c r="E7" s="119">
        <v>57.86</v>
      </c>
      <c r="F7" s="107"/>
    </row>
    <row r="8" spans="1:6" ht="21.75" customHeight="1">
      <c r="A8" s="121"/>
      <c r="B8" s="119"/>
      <c r="C8" s="120"/>
      <c r="D8" s="118" t="s">
        <v>202</v>
      </c>
      <c r="E8" s="122"/>
      <c r="F8" s="120"/>
    </row>
    <row r="9" spans="1:6" ht="21.75" customHeight="1">
      <c r="A9" s="121"/>
      <c r="B9" s="119"/>
      <c r="C9" s="120"/>
      <c r="D9" s="118" t="s">
        <v>203</v>
      </c>
      <c r="E9" s="119"/>
      <c r="F9" s="120"/>
    </row>
    <row r="10" spans="1:6" ht="21.75" customHeight="1">
      <c r="A10" s="121"/>
      <c r="B10" s="119"/>
      <c r="C10" s="120"/>
      <c r="D10" s="118" t="s">
        <v>204</v>
      </c>
      <c r="E10" s="119">
        <v>22</v>
      </c>
      <c r="F10" s="120"/>
    </row>
    <row r="11" spans="1:6" ht="21.75" customHeight="1">
      <c r="A11" s="121"/>
      <c r="B11" s="119"/>
      <c r="C11" s="120"/>
      <c r="D11" s="118" t="s">
        <v>205</v>
      </c>
      <c r="E11" s="119"/>
      <c r="F11" s="107"/>
    </row>
    <row r="12" spans="1:6" ht="21.75" customHeight="1">
      <c r="A12" s="123" t="s">
        <v>206</v>
      </c>
      <c r="B12" s="124">
        <f>B5</f>
        <v>79.86</v>
      </c>
      <c r="C12" s="124">
        <f>C5</f>
        <v>0</v>
      </c>
      <c r="D12" s="125" t="s">
        <v>41</v>
      </c>
      <c r="E12" s="124">
        <f>SUM(E5:E11)</f>
        <v>79.86</v>
      </c>
      <c r="F12" s="124">
        <f>SUM(F5:F11)</f>
        <v>0</v>
      </c>
    </row>
    <row r="13" spans="1:6" ht="21.75" customHeight="1">
      <c r="A13" s="126" t="s">
        <v>42</v>
      </c>
      <c r="B13" s="127">
        <f>B14</f>
        <v>0</v>
      </c>
      <c r="C13" s="127">
        <f>C14</f>
        <v>0</v>
      </c>
      <c r="D13" s="128" t="s">
        <v>43</v>
      </c>
      <c r="E13" s="129">
        <f>E14</f>
        <v>0</v>
      </c>
      <c r="F13" s="129">
        <f>F14</f>
        <v>0</v>
      </c>
    </row>
    <row r="14" spans="1:6" ht="21.75" customHeight="1">
      <c r="A14" s="118" t="s">
        <v>207</v>
      </c>
      <c r="B14" s="117"/>
      <c r="C14" s="107"/>
      <c r="D14" s="130" t="s">
        <v>45</v>
      </c>
      <c r="E14" s="131">
        <f>E15+E16</f>
        <v>0</v>
      </c>
      <c r="F14" s="131">
        <f>F15+F16</f>
        <v>0</v>
      </c>
    </row>
    <row r="15" spans="1:6" ht="21.75" customHeight="1">
      <c r="A15" s="118"/>
      <c r="B15" s="117"/>
      <c r="C15" s="132"/>
      <c r="D15" s="130" t="s">
        <v>47</v>
      </c>
      <c r="E15" s="131"/>
      <c r="F15" s="107">
        <f>0</f>
        <v>0</v>
      </c>
    </row>
    <row r="16" spans="1:6" ht="21.75" customHeight="1">
      <c r="A16" s="133" t="s">
        <v>208</v>
      </c>
      <c r="B16" s="134"/>
      <c r="C16" s="120"/>
      <c r="D16" s="135" t="s">
        <v>49</v>
      </c>
      <c r="E16" s="136"/>
      <c r="F16" s="107">
        <f>0</f>
        <v>0</v>
      </c>
    </row>
    <row r="17" spans="1:6" ht="21.75" customHeight="1">
      <c r="A17" s="133" t="s">
        <v>56</v>
      </c>
      <c r="B17" s="134">
        <f>B18</f>
        <v>0</v>
      </c>
      <c r="C17" s="134">
        <f>C18</f>
        <v>0</v>
      </c>
      <c r="D17" s="137" t="s">
        <v>209</v>
      </c>
      <c r="E17" s="134"/>
      <c r="F17" s="107">
        <f>0</f>
        <v>0</v>
      </c>
    </row>
    <row r="18" spans="1:6" ht="21.75" customHeight="1">
      <c r="A18" s="118" t="s">
        <v>210</v>
      </c>
      <c r="B18" s="117"/>
      <c r="C18" s="107">
        <f>0</f>
        <v>0</v>
      </c>
      <c r="D18" s="137" t="s">
        <v>211</v>
      </c>
      <c r="E18" s="120"/>
      <c r="F18" s="107"/>
    </row>
    <row r="19" spans="1:6" ht="21.75" customHeight="1">
      <c r="A19" s="138" t="s">
        <v>57</v>
      </c>
      <c r="B19" s="139">
        <f>B12+B13+B16+B17</f>
        <v>79.86</v>
      </c>
      <c r="C19" s="139">
        <f>C12+C13+C16+C17</f>
        <v>0</v>
      </c>
      <c r="D19" s="138" t="s">
        <v>58</v>
      </c>
      <c r="E19" s="139">
        <f>E12+E13+E17+E18</f>
        <v>79.86</v>
      </c>
      <c r="F19" s="139">
        <f>F12+F13+F17+F18</f>
        <v>0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8">
      <selection activeCell="F5" sqref="F5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212</v>
      </c>
      <c r="B1" s="93"/>
      <c r="C1" s="94"/>
    </row>
    <row r="2" spans="1:3" s="2" customFormat="1" ht="27.75" customHeight="1">
      <c r="A2" s="48" t="s">
        <v>213</v>
      </c>
      <c r="B2" s="48"/>
      <c r="C2" s="95"/>
    </row>
    <row r="3" spans="2:3" s="1" customFormat="1" ht="14.25">
      <c r="B3" s="49"/>
      <c r="C3" s="96" t="s">
        <v>214</v>
      </c>
    </row>
    <row r="4" spans="1:3" ht="33.75" customHeight="1">
      <c r="A4" s="8" t="s">
        <v>141</v>
      </c>
      <c r="B4" s="8" t="s">
        <v>62</v>
      </c>
      <c r="C4" s="97" t="s">
        <v>143</v>
      </c>
    </row>
    <row r="5" spans="1:3" ht="30" customHeight="1">
      <c r="A5" s="98"/>
      <c r="B5" s="99" t="s">
        <v>215</v>
      </c>
      <c r="C5" s="100">
        <f>SUM(C6,C9,C18)</f>
        <v>0</v>
      </c>
    </row>
    <row r="6" spans="1:3" ht="30" customHeight="1">
      <c r="A6" s="98">
        <v>208</v>
      </c>
      <c r="B6" s="101" t="s">
        <v>76</v>
      </c>
      <c r="C6" s="100">
        <f>SUM(C7)</f>
        <v>0</v>
      </c>
    </row>
    <row r="7" spans="1:3" ht="30" customHeight="1">
      <c r="A7" s="102">
        <v>20822</v>
      </c>
      <c r="B7" s="103" t="s">
        <v>216</v>
      </c>
      <c r="C7" s="100">
        <f>SUM(C8)</f>
        <v>0</v>
      </c>
    </row>
    <row r="8" spans="1:3" ht="30" customHeight="1">
      <c r="A8" s="56">
        <v>2082202</v>
      </c>
      <c r="B8" s="57" t="s">
        <v>217</v>
      </c>
      <c r="C8" s="104"/>
    </row>
    <row r="9" spans="1:3" ht="30" customHeight="1">
      <c r="A9" s="98">
        <v>212</v>
      </c>
      <c r="B9" s="101" t="s">
        <v>93</v>
      </c>
      <c r="C9" s="105">
        <f>SUM(C10,C15)</f>
        <v>0</v>
      </c>
    </row>
    <row r="10" spans="1:3" ht="30" customHeight="1">
      <c r="A10" s="102">
        <v>21208</v>
      </c>
      <c r="B10" s="103" t="s">
        <v>218</v>
      </c>
      <c r="C10" s="106">
        <f>SUM(C11:C14)</f>
        <v>0</v>
      </c>
    </row>
    <row r="11" spans="1:3" ht="30" customHeight="1">
      <c r="A11" s="56">
        <v>2120802</v>
      </c>
      <c r="B11" s="57" t="s">
        <v>219</v>
      </c>
      <c r="C11" s="104"/>
    </row>
    <row r="12" spans="1:3" ht="30" customHeight="1">
      <c r="A12" s="56">
        <v>2120806</v>
      </c>
      <c r="B12" s="57" t="s">
        <v>220</v>
      </c>
      <c r="C12" s="104"/>
    </row>
    <row r="13" spans="1:3" ht="30" customHeight="1">
      <c r="A13" s="56">
        <v>2120816</v>
      </c>
      <c r="B13" s="57" t="s">
        <v>221</v>
      </c>
      <c r="C13" s="104"/>
    </row>
    <row r="14" spans="1:3" ht="30" customHeight="1">
      <c r="A14" s="56">
        <v>2120899</v>
      </c>
      <c r="B14" s="57" t="s">
        <v>222</v>
      </c>
      <c r="C14" s="107"/>
    </row>
    <row r="15" spans="1:3" ht="30" customHeight="1">
      <c r="A15" s="102">
        <v>21213</v>
      </c>
      <c r="B15" s="103" t="s">
        <v>223</v>
      </c>
      <c r="C15" s="106">
        <f>SUM(C16:C17)</f>
        <v>0</v>
      </c>
    </row>
    <row r="16" spans="1:3" ht="30" customHeight="1">
      <c r="A16" s="56">
        <v>2121301</v>
      </c>
      <c r="B16" s="57" t="s">
        <v>224</v>
      </c>
      <c r="C16" s="104"/>
    </row>
    <row r="17" spans="1:3" ht="30" customHeight="1">
      <c r="A17" s="56">
        <v>2121399</v>
      </c>
      <c r="B17" s="57" t="s">
        <v>225</v>
      </c>
      <c r="C17" s="104"/>
    </row>
    <row r="18" spans="1:3" ht="30" customHeight="1">
      <c r="A18" s="98">
        <v>213</v>
      </c>
      <c r="B18" s="101" t="s">
        <v>101</v>
      </c>
      <c r="C18" s="105">
        <f>SUM(C19)</f>
        <v>0</v>
      </c>
    </row>
    <row r="19" spans="1:3" ht="30" customHeight="1">
      <c r="A19" s="102">
        <v>21369</v>
      </c>
      <c r="B19" s="103" t="s">
        <v>226</v>
      </c>
      <c r="C19" s="106">
        <f>SUM(C20)</f>
        <v>0</v>
      </c>
    </row>
    <row r="20" spans="1:3" ht="30" customHeight="1">
      <c r="A20" s="56">
        <v>2136902</v>
      </c>
      <c r="B20" s="57" t="s">
        <v>227</v>
      </c>
      <c r="C20" s="104"/>
    </row>
    <row r="21" spans="1:3" ht="14.25">
      <c r="A21" s="108" t="s">
        <v>228</v>
      </c>
      <c r="B21" s="108"/>
      <c r="C21" s="108"/>
    </row>
  </sheetData>
  <sheetProtection/>
  <autoFilter ref="A4:C21"/>
  <mergeCells count="3">
    <mergeCell ref="B1:C1"/>
    <mergeCell ref="A2:C2"/>
    <mergeCell ref="A21:C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22" sqref="B2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229</v>
      </c>
    </row>
    <row r="2" spans="1:6" s="2" customFormat="1" ht="38.25" customHeight="1">
      <c r="A2" s="60" t="s">
        <v>230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231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232</v>
      </c>
      <c r="B5" s="68"/>
      <c r="C5" s="69"/>
      <c r="D5" s="67" t="s">
        <v>232</v>
      </c>
      <c r="E5" s="68"/>
      <c r="F5" s="70"/>
    </row>
    <row r="6" spans="1:6" ht="24.75" customHeight="1">
      <c r="A6" s="71" t="s">
        <v>233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234</v>
      </c>
      <c r="B7" s="70"/>
      <c r="C7" s="70"/>
      <c r="D7" s="74" t="s">
        <v>235</v>
      </c>
      <c r="E7" s="75"/>
      <c r="F7" s="70"/>
    </row>
    <row r="8" spans="1:6" ht="24.75" customHeight="1">
      <c r="A8" s="74" t="s">
        <v>236</v>
      </c>
      <c r="B8" s="76"/>
      <c r="C8" s="76"/>
      <c r="D8" s="77" t="s">
        <v>237</v>
      </c>
      <c r="E8" s="78"/>
      <c r="F8" s="75"/>
    </row>
    <row r="9" spans="1:6" ht="24.75" customHeight="1">
      <c r="A9" s="74"/>
      <c r="B9" s="75"/>
      <c r="C9" s="70"/>
      <c r="D9" s="77" t="s">
        <v>238</v>
      </c>
      <c r="E9" s="78"/>
      <c r="F9" s="75"/>
    </row>
    <row r="10" spans="1:6" ht="24.75" customHeight="1">
      <c r="A10" s="74"/>
      <c r="B10" s="75"/>
      <c r="C10" s="70"/>
      <c r="D10" s="74" t="s">
        <v>239</v>
      </c>
      <c r="E10" s="75"/>
      <c r="F10" s="70"/>
    </row>
    <row r="11" spans="1:6" ht="24.75" customHeight="1">
      <c r="A11" s="79"/>
      <c r="B11" s="80"/>
      <c r="C11" s="81"/>
      <c r="D11" s="77" t="s">
        <v>240</v>
      </c>
      <c r="E11" s="78"/>
      <c r="F11" s="75"/>
    </row>
    <row r="12" spans="1:6" ht="24.75" customHeight="1">
      <c r="A12" s="82"/>
      <c r="B12" s="83"/>
      <c r="C12" s="81"/>
      <c r="D12" s="77" t="s">
        <v>241</v>
      </c>
      <c r="E12" s="78"/>
      <c r="F12" s="75"/>
    </row>
    <row r="13" spans="1:6" ht="24.75" customHeight="1">
      <c r="A13" s="82"/>
      <c r="B13" s="83"/>
      <c r="C13" s="81"/>
      <c r="D13" s="74" t="s">
        <v>242</v>
      </c>
      <c r="E13" s="75"/>
      <c r="F13" s="70"/>
    </row>
    <row r="14" spans="1:6" ht="24.75" customHeight="1">
      <c r="A14" s="84"/>
      <c r="B14" s="85"/>
      <c r="C14" s="86"/>
      <c r="D14" s="77" t="s">
        <v>243</v>
      </c>
      <c r="E14" s="78"/>
      <c r="F14" s="75"/>
    </row>
    <row r="15" spans="1:6" ht="24.75" customHeight="1">
      <c r="A15" s="84"/>
      <c r="B15" s="85"/>
      <c r="C15" s="86"/>
      <c r="D15" s="77" t="s">
        <v>244</v>
      </c>
      <c r="E15" s="78"/>
      <c r="F15" s="75"/>
    </row>
    <row r="16" spans="1:6" ht="24.75" customHeight="1">
      <c r="A16" s="87"/>
      <c r="B16" s="88"/>
      <c r="C16" s="81"/>
      <c r="D16" s="74" t="s">
        <v>245</v>
      </c>
      <c r="E16" s="75"/>
      <c r="F16" s="70"/>
    </row>
    <row r="17" spans="1:6" ht="24.75" customHeight="1">
      <c r="A17" s="87"/>
      <c r="B17" s="88"/>
      <c r="C17" s="81"/>
      <c r="D17" s="77" t="s">
        <v>246</v>
      </c>
      <c r="E17" s="78"/>
      <c r="F17" s="75"/>
    </row>
    <row r="18" spans="1:6" ht="24.75" customHeight="1">
      <c r="A18" s="89" t="s">
        <v>247</v>
      </c>
      <c r="B18" s="90"/>
      <c r="C18" s="91"/>
      <c r="D18" s="89" t="s">
        <v>248</v>
      </c>
      <c r="E18" s="70"/>
      <c r="F18" s="70"/>
    </row>
    <row r="19" spans="1:6" ht="24.75" customHeight="1">
      <c r="A19" s="74" t="s">
        <v>249</v>
      </c>
      <c r="B19" s="75"/>
      <c r="C19" s="75"/>
      <c r="D19" s="74" t="s">
        <v>250</v>
      </c>
      <c r="E19" s="75"/>
      <c r="F19" s="75"/>
    </row>
    <row r="20" spans="1:6" ht="14.25" customHeight="1">
      <c r="A20" s="92" t="s">
        <v>228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21" sqref="E21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251</v>
      </c>
    </row>
    <row r="2" spans="1:3" s="2" customFormat="1" ht="21">
      <c r="A2" s="48" t="s">
        <v>252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141</v>
      </c>
      <c r="B4" s="52" t="s">
        <v>62</v>
      </c>
      <c r="C4" s="52" t="s">
        <v>143</v>
      </c>
    </row>
    <row r="5" spans="1:3" ht="18.75">
      <c r="A5" s="53"/>
      <c r="B5" s="54" t="s">
        <v>215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228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</cp:lastModifiedBy>
  <cp:lastPrinted>2021-03-17T09:22:42Z</cp:lastPrinted>
  <dcterms:created xsi:type="dcterms:W3CDTF">2006-02-13T05:15:25Z</dcterms:created>
  <dcterms:modified xsi:type="dcterms:W3CDTF">2024-03-01T02:24:42Z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