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5"/>
  </bookViews>
  <sheets>
    <sheet name="sheet" sheetId="4" r:id="rId1"/>
  </sheets>
  <externalReferences>
    <externalReference r:id="rId2"/>
  </externalReferences>
  <definedNames>
    <definedName name="_xlnm._FilterDatabase" localSheetId="0" hidden="1">sheet!$A$5:$R$99</definedName>
    <definedName name="项目类型">[1]勿删!$B$1:$N$1</definedName>
    <definedName name="_xlnm.Print_Titles" localSheetId="0">sheet!$3:$4</definedName>
    <definedName name="_xlnm.Print_Area" localSheetId="0">sheet!$A$1:$Q$97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名优水果展览厅500平方米，</t>
        </r>
      </text>
    </comment>
  </commentList>
</comments>
</file>

<file path=xl/sharedStrings.xml><?xml version="1.0" encoding="utf-8"?>
<sst xmlns="http://schemas.openxmlformats.org/spreadsheetml/2006/main" count="788" uniqueCount="298">
  <si>
    <t>丰都县2024年巩固拓展脱贫攻坚成果和乡村振兴项目年度计划安排表</t>
  </si>
  <si>
    <t>单位：万元</t>
  </si>
  <si>
    <t>序号</t>
  </si>
  <si>
    <t>项目类型</t>
  </si>
  <si>
    <t>二级项目子类型</t>
  </si>
  <si>
    <t>项目子类型</t>
  </si>
  <si>
    <t>项目名称</t>
  </si>
  <si>
    <r>
      <rPr>
        <sz val="11"/>
        <rFont val="方正仿宋_GBK"/>
        <charset val="134"/>
      </rPr>
      <t>建设性质</t>
    </r>
    <r>
      <rPr>
        <sz val="11"/>
        <rFont val="Times New Roman"/>
        <charset val="134"/>
      </rPr>
      <t xml:space="preserve">
(</t>
    </r>
    <r>
      <rPr>
        <sz val="11"/>
        <rFont val="方正仿宋_GBK"/>
        <charset val="134"/>
      </rPr>
      <t>新建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改扩建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</si>
  <si>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乡镇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（街道）</t>
    </r>
  </si>
  <si>
    <r>
      <rPr>
        <sz val="11"/>
        <rFont val="方正仿宋_GBK"/>
        <charset val="134"/>
      </rPr>
      <t>村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（居）</t>
    </r>
  </si>
  <si>
    <t>主要建设内容及规模</t>
  </si>
  <si>
    <t>行业部门</t>
  </si>
  <si>
    <r>
      <rPr>
        <sz val="11"/>
        <rFont val="方正仿宋_GBK"/>
        <charset val="134"/>
      </rPr>
      <t>项目起止年度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**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-**</t>
    </r>
    <r>
      <rPr>
        <sz val="11"/>
        <rFont val="方正仿宋_GBK"/>
        <charset val="134"/>
      </rPr>
      <t>年）</t>
    </r>
  </si>
  <si>
    <t>项目总投资</t>
  </si>
  <si>
    <t>财政涉农统筹资金</t>
  </si>
  <si>
    <t>群众投劳折资</t>
  </si>
  <si>
    <t>项目必要性及远景目标</t>
  </si>
  <si>
    <t>是否纳入统筹整合</t>
  </si>
  <si>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年已安排资金</t>
    </r>
  </si>
  <si>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年拟安排资金</t>
    </r>
  </si>
  <si>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年拟安排资金</t>
    </r>
  </si>
  <si>
    <t>合计</t>
  </si>
  <si>
    <t>一、巩固三保障成果类</t>
  </si>
  <si>
    <t>巩固三保障成果</t>
  </si>
  <si>
    <t>住房</t>
  </si>
  <si>
    <t>旧房整治提升</t>
  </si>
  <si>
    <t>2023年旧房整治提升</t>
  </si>
  <si>
    <t>新建</t>
  </si>
  <si>
    <t>全县</t>
  </si>
  <si>
    <t>实施旧房整治提升3654户</t>
  </si>
  <si>
    <t>县住房城乡建委</t>
  </si>
  <si>
    <t>2024-2024</t>
  </si>
  <si>
    <r>
      <rPr>
        <sz val="10"/>
        <rFont val="Times New Roman"/>
        <charset val="134"/>
      </rPr>
      <t>3654</t>
    </r>
    <r>
      <rPr>
        <sz val="10"/>
        <rFont val="宋体"/>
        <charset val="134"/>
      </rPr>
      <t>户农户住房人居环境改善</t>
    </r>
  </si>
  <si>
    <t>是</t>
  </si>
  <si>
    <t>健康</t>
  </si>
  <si>
    <t>参加城乡居民基本医疗保险</t>
  </si>
  <si>
    <t>2024年稳定脱贫人口医疗补助</t>
  </si>
  <si>
    <t>为全县稳定脱贫人口数≤65000人，2022年稳定脱贫人口（四类人员除外）购买医疗保险补助。</t>
  </si>
  <si>
    <t>县乡村振兴局</t>
  </si>
  <si>
    <t>否</t>
  </si>
  <si>
    <t>教育</t>
  </si>
  <si>
    <t>其他教育类项目</t>
  </si>
  <si>
    <t>丰都县2024年原建档立卡贫困大学生教育资助</t>
  </si>
  <si>
    <t>原建档立卡贫困大学生免学费项目每年9月申报、10月市县审核、11月发放兑现。补贴最高不超过8000元每人，学费8000元以内据实补贴。</t>
  </si>
  <si>
    <t>县教委</t>
  </si>
  <si>
    <t>丰都县2024年中小学生教育资助</t>
  </si>
  <si>
    <r>
      <rPr>
        <sz val="9"/>
        <rFont val="宋体"/>
        <charset val="134"/>
      </rPr>
      <t>用于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年中小学生教育资助，为30000名学生减轻教育支出资助贫困学生。按照学生的具体情况免学费、补助生活费等。</t>
    </r>
  </si>
  <si>
    <r>
      <rPr>
        <sz val="9"/>
        <rFont val="宋体"/>
        <charset val="134"/>
      </rPr>
      <t>享受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雨露计划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职业教育补助</t>
    </r>
  </si>
  <si>
    <t>2024年雨露计划中高职补助</t>
  </si>
  <si>
    <r>
      <rPr>
        <sz val="10"/>
        <rFont val="宋体"/>
        <charset val="134"/>
      </rPr>
      <t>中高职学生学费补助春、秋季学期26</t>
    </r>
    <r>
      <rPr>
        <sz val="10"/>
        <rFont val="Times New Roman"/>
        <charset val="134"/>
      </rPr>
      <t>00</t>
    </r>
    <r>
      <rPr>
        <sz val="10"/>
        <rFont val="宋体"/>
        <charset val="134"/>
      </rPr>
      <t>人次。</t>
    </r>
  </si>
  <si>
    <t>参加其他补充医疗保险</t>
  </si>
  <si>
    <t>2024年脱贫人口和监测对象渝快保参保资助</t>
  </si>
  <si>
    <t>为脱贫人口和监测对象购买渝快保，针对符合条件的对象时序应赔尽赔，达到参保资助人数≤74333人。</t>
  </si>
  <si>
    <t>二、产业发展类</t>
  </si>
  <si>
    <t>（一）种植业及配套</t>
  </si>
  <si>
    <t>产业发展</t>
  </si>
  <si>
    <t>生产项目</t>
  </si>
  <si>
    <t>到户产业补助</t>
  </si>
  <si>
    <t>2024年低收入脱贫人口到户产业补助</t>
  </si>
  <si>
    <t>到户产业补助低收入脱贫人口9000户，支持低收入脱贫人口发展小种植、小养殖、小田园等庭院经济及抗旱救灾和灾后恢复生产，确保持续稳定增收，守住不发生规模性返贫底线。</t>
  </si>
  <si>
    <t>种植业基地</t>
  </si>
  <si>
    <t>丰都县榨菜出口精加工及万亩种植示范基地</t>
  </si>
  <si>
    <t>虎威镇、社坛镇、保和镇</t>
  </si>
  <si>
    <t>榨菜出口精加工示范基地：新建建筑工程6000m2，购置榨菜淘洗、脱盐、包装、杀菌等加工设备184台套，建设给排水、供电、降温、监控、制冷、参观廊道等配套设施。
榨菜万亩种植示范基地：建设榨菜种植基地3个，开展宜机化种植、收获、转运试点示范，与合作社、种植大户联合打造万亩种植示范基地。</t>
  </si>
  <si>
    <t>县农业农村委</t>
  </si>
  <si>
    <t>2023-2024</t>
  </si>
  <si>
    <t>丰都县三合街道童仙寨南岸“广逥”牌枇杷基地配套基础设施项目</t>
  </si>
  <si>
    <t>三合街道童仙寨村</t>
  </si>
  <si>
    <t>新开挖产业便道1.5公里，宽2.5米，厚0.2米、C25砼。新修排水沟4公里，宽0.4米，深0.3米，砼墙身，底厚0.15米砼。2、新建园区轨道运输系统1套3公里。3、安装喷灌头2.4万个，配套32、25ＰＥ支管60000米。4、安装除草布80000平方米。</t>
  </si>
  <si>
    <t>新农人培育提升工程</t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</si>
  <si>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</si>
  <si>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全县</t>
    </r>
  </si>
  <si>
    <r>
      <rPr>
        <sz val="10"/>
        <rFont val="宋体"/>
        <charset val="134"/>
      </rPr>
      <t>根据新农人培育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项政策清单进行补助</t>
    </r>
  </si>
  <si>
    <t>2023年栗子乡智慧水稻核心示范点建设项目</t>
  </si>
  <si>
    <t>栗子乡</t>
  </si>
  <si>
    <t>设置监测点≤2个对村（居）水稻基地内的水稻生长情况进行监测，涉及监测面积≥200亩，在水稻生产基地，构建智能高效水肥一体灌溉、无人机植保、实时气象和土壤信息记录以及全程视频监控四大系统，搭建具备水、肥、土数据监测、生长情况数据检测等功能的智能化管理平台。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</si>
  <si>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年蔬菜基地产业路提升项目</t>
    </r>
  </si>
  <si>
    <t>包鸾镇花地堡村</t>
  </si>
  <si>
    <r>
      <rPr>
        <sz val="10"/>
        <rFont val="宋体"/>
        <charset val="134"/>
      </rPr>
      <t>新建主路连接大棚机耕道，拆修扩宽道路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米等。</t>
    </r>
  </si>
  <si>
    <t>2023年包鸾镇稻博园</t>
  </si>
  <si>
    <t>包鸾镇</t>
  </si>
  <si>
    <t>改造连栋双层大棚17亩，稻田艺术创意400亩。围绕“稻田+”，打造集稻田艺术创意、稻田文化博览、稻田主题研学等于一体的稻田农博园。</t>
  </si>
  <si>
    <t>2023年包鸾镇火龙果基地建设</t>
  </si>
  <si>
    <t>改造连栋双层大棚17亩，预计85万；鱼池升级改造及水渠修筑，预计65万；建设游客接待中心丶移动公厕丶便民来摘通道，预计25万；场地围网等附属设施，预计9.5万。</t>
  </si>
  <si>
    <t>2023年丰都县大豆玉米带状复合种植项目</t>
  </si>
  <si>
    <t>相关乡镇</t>
  </si>
  <si>
    <t>完成丰都县大豆玉米带状复合种植1.5万亩。</t>
  </si>
  <si>
    <t>2023-2025</t>
  </si>
  <si>
    <t>笋竹</t>
  </si>
  <si>
    <t>三建乡绿春村产业联网路项目</t>
  </si>
  <si>
    <t>续建</t>
  </si>
  <si>
    <t>三建乡</t>
  </si>
  <si>
    <t>绿春坝村</t>
  </si>
  <si>
    <t>新建产业路1.2公里</t>
  </si>
  <si>
    <t>产业路</t>
  </si>
  <si>
    <t>三建乡夜力坪八角庙产业路水毁修复项目</t>
  </si>
  <si>
    <t>夜力坪村</t>
  </si>
  <si>
    <t>修复水毁产业道路60米（包括混凝土堡坎及路面修复）</t>
  </si>
  <si>
    <t>2023年保合镇金盘村花椒精品示范园建设项目</t>
  </si>
  <si>
    <t>保合镇金盘村</t>
  </si>
  <si>
    <t>建设花椒精品示范园1000亩，新建花椒烘干厂房1栋，建筑面积300平方米；购置花椒烘干机3台、购置色选机1台、叉车1台；配套建设产业路0.7公里，路基路面同宽3.5米，C25砼路面厚20厘米，建设机耕道4公里，宽2米，C25砼路面厚15厘米，修建蓄水池3口，每口100立方米。</t>
  </si>
  <si>
    <t>丰都县武平镇万亩优质油茶配套项目</t>
  </si>
  <si>
    <t>改扩建</t>
  </si>
  <si>
    <t>武平镇</t>
  </si>
  <si>
    <t>武平镇瓦泥坪村、百集山村、蜂子山村、磨刀洞社区</t>
  </si>
  <si>
    <t>1、新建50m³蓄水池3个，100m³蓄水池11个；
2、建设油茶三产融合示范基地2个。</t>
  </si>
  <si>
    <t>县林业局</t>
  </si>
  <si>
    <r>
      <rPr>
        <sz val="10"/>
        <rFont val="宋体"/>
        <charset val="134"/>
      </rPr>
      <t>产业服务支撑项目</t>
    </r>
  </si>
  <si>
    <r>
      <rPr>
        <sz val="10"/>
        <rFont val="宋体"/>
        <charset val="134"/>
      </rPr>
      <t>智慧农业</t>
    </r>
  </si>
  <si>
    <r>
      <rPr>
        <sz val="10"/>
        <rFont val="Times New Roman"/>
        <charset val="134"/>
      </rPr>
      <t>2023</t>
    </r>
    <r>
      <rPr>
        <sz val="9"/>
        <rFont val="宋体"/>
        <charset val="134"/>
      </rPr>
      <t>包鸾镇白果园村凤凰李基地现代农业园建设项目</t>
    </r>
  </si>
  <si>
    <t>包鸾镇白果园村</t>
  </si>
  <si>
    <t>建设现代农业园1座，完善相关配套设施。凤凰李基地新建水肥一体化、山地轨道运输等现代农业设备。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</si>
  <si>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年包鸾镇连栋温室果蔬大棚建设</t>
    </r>
  </si>
  <si>
    <r>
      <rPr>
        <sz val="10"/>
        <rFont val="宋体"/>
        <charset val="134"/>
      </rPr>
      <t>新建标准连体大棚</t>
    </r>
    <r>
      <rPr>
        <sz val="10"/>
        <rFont val="Times New Roman"/>
        <charset val="134"/>
      </rPr>
      <t>13200</t>
    </r>
    <r>
      <rPr>
        <sz val="10"/>
        <rFont val="宋体"/>
        <charset val="134"/>
      </rPr>
      <t>㎡，修建生产便道长</t>
    </r>
    <r>
      <rPr>
        <sz val="10"/>
        <rFont val="Times New Roman"/>
        <charset val="134"/>
      </rPr>
      <t>483</t>
    </r>
    <r>
      <rPr>
        <sz val="10"/>
        <rFont val="宋体"/>
        <charset val="134"/>
      </rPr>
      <t>米，宽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米，新建大棚排水沟长</t>
    </r>
    <r>
      <rPr>
        <sz val="10"/>
        <rFont val="Times New Roman"/>
        <charset val="134"/>
      </rPr>
      <t>1100</t>
    </r>
    <r>
      <rPr>
        <sz val="10"/>
        <rFont val="宋体"/>
        <charset val="134"/>
      </rPr>
      <t>米，宽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米高</t>
    </r>
    <r>
      <rPr>
        <sz val="10"/>
        <rFont val="Times New Roman"/>
        <charset val="134"/>
      </rPr>
      <t>0.7</t>
    </r>
    <r>
      <rPr>
        <sz val="10"/>
        <rFont val="宋体"/>
        <charset val="134"/>
      </rPr>
      <t>米。</t>
    </r>
  </si>
  <si>
    <t>2023年武平镇坝周村蔬菜基地设施</t>
  </si>
  <si>
    <t>武平镇坝周村</t>
  </si>
  <si>
    <t>新建避雨棚200亩，水肥一体化配套设施200亩，1500立方米蓄水池一口</t>
  </si>
  <si>
    <t>榨菜</t>
  </si>
  <si>
    <t>2023年十直镇上坝村榨菜池新建项目</t>
  </si>
  <si>
    <t>十直镇</t>
  </si>
  <si>
    <t>上坝村</t>
  </si>
  <si>
    <t>新建榨菜池共计2000m³。</t>
  </si>
  <si>
    <t>2023年丰都县有机肥推广示范项目</t>
  </si>
  <si>
    <t>开展农作物肥效试验8个；对我县重点流域部分乡镇（街道）的规模种植户在有机肥购买-运输-施用环节予以财政资金补贴，实施面积4000亩。充分调动和提高种植户使用有机肥的积极性，减少化肥的不合理使用，提高耕地质量水平，提升农产品品质，减少农业生产废弃物对环境的影响。</t>
  </si>
  <si>
    <t>2022年虎威镇大池村智能水肥一体化建设项目</t>
  </si>
  <si>
    <t>虎威镇大池村</t>
  </si>
  <si>
    <t>新建智能水肥一体化果园基地350亩.</t>
  </si>
  <si>
    <t>2023年南天湖镇花果山农业产业示范园配套项目</t>
  </si>
  <si>
    <t>南天湖镇</t>
  </si>
  <si>
    <t>新建肥水一体化滴灌系统1套，配套农产品交易市场，品牌打造推广，农技培训等。支持培育新农人，受益低收入脱贫人口≥333人</t>
  </si>
  <si>
    <t>2023年仁沙镇隆家沟村大豆复合种植示范基地项目</t>
  </si>
  <si>
    <t>仁沙镇隆家沟村</t>
  </si>
  <si>
    <t>发展大豆100亩，完善基础配套设施。1.整治灌溉山坪塘2口及配套灌溉管网2km。2.新建3.5m宽产业路1km。3.新建2m宽机耕道500m。4.扶持培育新农人1人。</t>
  </si>
  <si>
    <t>2023年青龙乡青天村茶产业示范园管护配套建设提升项目</t>
  </si>
  <si>
    <t>青龙乡</t>
  </si>
  <si>
    <t>建设茶产业生产管理用房250㎡。</t>
  </si>
  <si>
    <t>（二）养殖业及配套</t>
  </si>
  <si>
    <t>养殖业基地</t>
  </si>
  <si>
    <t>丰都树人镇种猪场项目（二期）智能智慧化设备采购安装工程</t>
  </si>
  <si>
    <t>树人镇</t>
  </si>
  <si>
    <t>对5000平方米地板系统、环控系统、栏位系统、清粪系统、饲喂系统、除臭系统，及树人镇种猪场种源进行更新。</t>
  </si>
  <si>
    <t>丰都县2021年市级（肉牛）现代农业产业园建设项目</t>
  </si>
  <si>
    <t>用于肉牛产业园养殖基地、冷链物流、交易平台、深加工、科技创新、环保设施项目建设。完善肉牛产业园养殖基地、冷链物流等设施。</t>
  </si>
  <si>
    <t>丰都县肉鸡代养场建设项目</t>
  </si>
  <si>
    <t>建设肉鸡代养场100栋</t>
  </si>
  <si>
    <t>水产养殖业发展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</si>
  <si>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年包鸾镇渔业生产便道建设项目</t>
    </r>
  </si>
  <si>
    <t>长500米，宽2.4米的彩色透水混凝土，构造为100㎜厚基层（手摆石+瓜米石）50㎜面层（彩色混凝土）</t>
  </si>
  <si>
    <t>包鸾镇名优鱼良种繁育科技示范基地尾水综合治理技术示范项目</t>
  </si>
  <si>
    <t>建设名优鱼良种繁育科技示范基地示范点1个。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</si>
  <si>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年渔乐谷建设项目</t>
    </r>
  </si>
  <si>
    <r>
      <rPr>
        <sz val="10"/>
        <rFont val="宋体"/>
        <charset val="134"/>
      </rPr>
      <t>鱼塘堤岸整治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米，原桥加固修复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米，新建池塘安全护栏</t>
    </r>
    <r>
      <rPr>
        <sz val="10"/>
        <rFont val="Times New Roman"/>
        <charset val="134"/>
      </rPr>
      <t>950</t>
    </r>
    <r>
      <rPr>
        <sz val="10"/>
        <rFont val="宋体"/>
        <charset val="134"/>
      </rPr>
      <t>米，池塘清淤</t>
    </r>
    <r>
      <rPr>
        <sz val="10"/>
        <rFont val="Times New Roman"/>
        <charset val="134"/>
      </rPr>
      <t>35000</t>
    </r>
    <r>
      <rPr>
        <sz val="10"/>
        <rFont val="宋体"/>
        <charset val="134"/>
      </rPr>
      <t>立方米等。</t>
    </r>
  </si>
  <si>
    <t>2022年畜禽养殖基地连结道路拓宽改造项目</t>
  </si>
  <si>
    <t>生猪代养场、肉鸡代养场连接道路改扩建6.95公里</t>
  </si>
  <si>
    <t>2023年包鸾镇稻渔综合种养</t>
  </si>
  <si>
    <t>十字口村</t>
  </si>
  <si>
    <t>新发展稻渔综合种养、优质稻共计5154亩，其中：亮点集团集中打造稻渔综合种养2000亩，预计培育新农人40人，人均发展稻鱼产业50亩，剩余面积由农户小面积承接优质稻。对鱼苗、稻种、肥料等及社会化服务进行补贴。</t>
  </si>
  <si>
    <t>2023年包鸾镇华坪村养鸡场基础设施提升改造项目</t>
  </si>
  <si>
    <t>新建华坪村养鸡场产业路2条,全长370.989m，修建排水渠、挡墙等附属设施</t>
  </si>
  <si>
    <t>（三）农田整治</t>
  </si>
  <si>
    <t>配套设施项目</t>
  </si>
  <si>
    <t>小型农田水利设施建设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</si>
  <si>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年高标准农田建设</t>
    </r>
  </si>
  <si>
    <r>
      <rPr>
        <sz val="10"/>
        <rFont val="宋体"/>
        <charset val="134"/>
      </rPr>
      <t>建设高标准农田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万亩。</t>
    </r>
  </si>
  <si>
    <t>2022-2024</t>
  </si>
  <si>
    <t>（四）加工流通</t>
  </si>
  <si>
    <t>加工流通项目</t>
  </si>
  <si>
    <t>农产品仓储保鲜冷链基础设施建设</t>
  </si>
  <si>
    <t>2022年农产品产地冷链保鲜设施建设</t>
  </si>
  <si>
    <t>先建后补方式支持新建或改扩建100个冷链设施建设，建成一个以上乡镇农产品集配中心。</t>
  </si>
  <si>
    <t>加工业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</si>
  <si>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年包鸾镇粮食烘干房建设</t>
    </r>
  </si>
  <si>
    <t>包鸾村</t>
  </si>
  <si>
    <r>
      <rPr>
        <sz val="10"/>
        <rFont val="宋体"/>
        <charset val="134"/>
      </rPr>
      <t>项目占地约</t>
    </r>
    <r>
      <rPr>
        <sz val="10"/>
        <rFont val="Times New Roman"/>
        <charset val="134"/>
      </rPr>
      <t>1800</t>
    </r>
    <r>
      <rPr>
        <sz val="10"/>
        <rFont val="宋体"/>
        <charset val="134"/>
      </rPr>
      <t>平方；修建烘干厂房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栋；仓储厂房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栋，硬化面积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平方及配套设施。</t>
    </r>
  </si>
  <si>
    <t>丰都茶油加工厂建设（三期）</t>
  </si>
  <si>
    <t>武平镇瓦泥坪村、蜂子山村、磨刀洞社区</t>
  </si>
  <si>
    <t>针对油茶加工厂建设新建钢架结构生产车间二个，完善相关配套设施。1、精炼生产线；2、茶油储存库；3、包装生产线；4、综合楼改建；5、瓦泥坪油茶果预处理厂基建；6、蜂子山油茶果预处理基建；7、品牌建设。</t>
  </si>
  <si>
    <t>（五）产业服务支撑</t>
  </si>
  <si>
    <t>产业管护</t>
  </si>
  <si>
    <t>2022年三建乡产业后期管护项目</t>
  </si>
  <si>
    <t>三建乡产业后期管护。</t>
  </si>
  <si>
    <t>休闲农业与乡村旅游</t>
  </si>
  <si>
    <t>青龙乡滑翔伞基地配套设施</t>
  </si>
  <si>
    <r>
      <rPr>
        <sz val="9"/>
        <rFont val="宋体"/>
        <charset val="134"/>
      </rPr>
      <t>一、</t>
    </r>
    <r>
      <rPr>
        <sz val="9"/>
        <rFont val="Times New Roman"/>
        <charset val="134"/>
      </rPr>
      <t>1300</t>
    </r>
    <r>
      <rPr>
        <sz val="9"/>
        <rFont val="宋体"/>
        <charset val="134"/>
      </rPr>
      <t>平方生态停车场平场；二、化粪池及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米管网；三、两个蓄水池、提灌设施及</t>
    </r>
    <r>
      <rPr>
        <sz val="9"/>
        <rFont val="Times New Roman"/>
        <charset val="134"/>
      </rPr>
      <t>600</t>
    </r>
    <r>
      <rPr>
        <sz val="9"/>
        <rFont val="宋体"/>
        <charset val="134"/>
      </rPr>
      <t>米管网；四、公共照明设施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盏路灯，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盏探照灯；五、环境整治提升，铺设草坪</t>
    </r>
    <r>
      <rPr>
        <sz val="9"/>
        <rFont val="Times New Roman"/>
        <charset val="134"/>
      </rPr>
      <t>3800</t>
    </r>
    <r>
      <rPr>
        <sz val="9"/>
        <rFont val="宋体"/>
        <charset val="134"/>
      </rPr>
      <t>平方，护栏</t>
    </r>
    <r>
      <rPr>
        <sz val="9"/>
        <rFont val="Times New Roman"/>
        <charset val="134"/>
      </rPr>
      <t>360</t>
    </r>
    <r>
      <rPr>
        <sz val="9"/>
        <rFont val="宋体"/>
        <charset val="134"/>
      </rPr>
      <t>米。</t>
    </r>
  </si>
  <si>
    <t>县文化旅游委</t>
  </si>
  <si>
    <t>双路镇旅游产业配套项目</t>
  </si>
  <si>
    <t>双路镇</t>
  </si>
  <si>
    <t>农耕体验区7个；观光步道四条：其中防腐木步道两条：1、1.5米宽的路面长度330米，仿木防护设施330米；2、1.5米宽的路面长度380米，仿木防护设施380米；3、青石板碎拼步道：1.2米宽青石板碎拼760米。4、鹅卵石步道：0.8米宽鹅卵石路面1200米。</t>
  </si>
  <si>
    <t>包鸾镇乡村旅游民宿奖补项目</t>
  </si>
  <si>
    <t>依据中市有关标准打造精品民宿打造1家。</t>
  </si>
  <si>
    <t>（六）金融保险配套</t>
  </si>
  <si>
    <t>金融保险配套项目</t>
  </si>
  <si>
    <t>小额贷款贴息</t>
  </si>
  <si>
    <t>2024年脱贫人口小额信贷贴息</t>
  </si>
  <si>
    <t>对我县2024年到期的脱贫人口小额信贷进行贴息，边缘易致贫户和脱贫户使用小额信用贷款用于发展生产，实现增收≥450万元。</t>
  </si>
  <si>
    <t>（七）村集体经济</t>
  </si>
  <si>
    <t>栗子乡村集体经济项目</t>
  </si>
  <si>
    <t>完成回收危旧房屋3栋，发展壮大村集体经济</t>
  </si>
  <si>
    <r>
      <rPr>
        <sz val="9"/>
        <rFont val="宋体"/>
        <charset val="134"/>
      </rPr>
      <t>包鸾镇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年扶持壮大村级集体经济项目</t>
    </r>
  </si>
  <si>
    <t>包鸾镇龙井居委、包鸾村、飞仙洞村、花地堡村</t>
  </si>
  <si>
    <t>用于发展包鸾镇4个村社的村级集体经济组织，发展村级种植产业，提高集体经济收入。</t>
  </si>
  <si>
    <t>三、乡村建设行动类</t>
  </si>
  <si>
    <t>（一）道路</t>
  </si>
  <si>
    <r>
      <rPr>
        <sz val="11"/>
        <rFont val="Times New Roman"/>
        <charset val="134"/>
      </rPr>
      <t>1-1.</t>
    </r>
    <r>
      <rPr>
        <sz val="11"/>
        <rFont val="方正黑体_GBK"/>
        <charset val="134"/>
      </rPr>
      <t>产业路、旅游路</t>
    </r>
  </si>
  <si>
    <t>包鸾镇乡村振兴试验示范农业示范园环线（花地堡村道路）</t>
  </si>
  <si>
    <t>全长6.206km，其中新建里程长度约0.82km，扩建长度约5.34km。路基7.5米，路面7米，沥青砼路面。</t>
  </si>
  <si>
    <t>县交通局</t>
  </si>
  <si>
    <t>带动当地产业增收≥5%，降低当地产业运输成本。</t>
  </si>
  <si>
    <t>乡村建设行动</t>
  </si>
  <si>
    <t>农村基础设施</t>
  </si>
  <si>
    <t>包鸾镇乡村振兴试验示范绕镇环线（包鸾村联网路）</t>
  </si>
  <si>
    <t>包鸾镇包鸾村</t>
  </si>
  <si>
    <t>包鸾镇全长约1.665km；其中新建里程长度约0.96km，扩建长度约0.65km。路基7.5米，路面7米，沥青砼路面。</t>
  </si>
  <si>
    <t>包鸾镇乡村振兴试验示范凤凰台乡村旅游环线（飞仙洞村道路）</t>
  </si>
  <si>
    <t>包鸾镇飞仙洞村</t>
  </si>
  <si>
    <t>包鸾镇全长约4.544km；新建里程长度约0.842km，扩建长度约2.15km。路基7.5米，路面7米，沥青砼路面。</t>
  </si>
  <si>
    <t>包鸾镇龙井桥等3座桥梁建设项目</t>
  </si>
  <si>
    <t>新建包鸾环线3座桥梁，全长约0.092公里，飞仙桥长18米，凤凰桥长32米，龙井桥长42米，桥宽为8米。</t>
  </si>
  <si>
    <t>产业路建设</t>
  </si>
  <si>
    <t>2022年生猪代养场基础设施设备配套项目</t>
  </si>
  <si>
    <t>24个生猪养殖场电力设施设备配套建设，45个生猪养殖场水系设施设备配套建设</t>
  </si>
  <si>
    <t>2023年树人镇三口井村土红椒示范园项目</t>
  </si>
  <si>
    <t>1.基础设施建设：新建产业路3米宽1千米；水池100立方米2口；2.新建土红椒基地60亩；3.林下养鸡2万只。</t>
  </si>
  <si>
    <r>
      <rPr>
        <sz val="11"/>
        <rFont val="Times New Roman"/>
        <charset val="134"/>
      </rPr>
      <t>1-2.</t>
    </r>
    <r>
      <rPr>
        <sz val="11"/>
        <rFont val="方正黑体_GBK"/>
        <charset val="134"/>
      </rPr>
      <t>农村道路（桥梁）</t>
    </r>
  </si>
  <si>
    <t>农村道路建设</t>
  </si>
  <si>
    <t>丰都县三建乡绿春坝生态修复人行吊桥</t>
  </si>
  <si>
    <r>
      <rPr>
        <sz val="10"/>
        <rFont val="宋体"/>
        <charset val="134"/>
      </rPr>
      <t>桥梁主跨</t>
    </r>
    <r>
      <rPr>
        <sz val="10"/>
        <rFont val="Times New Roman"/>
        <charset val="134"/>
      </rPr>
      <t>130m</t>
    </r>
    <r>
      <rPr>
        <sz val="10"/>
        <rFont val="宋体"/>
        <charset val="134"/>
      </rPr>
      <t>，矢高</t>
    </r>
    <r>
      <rPr>
        <sz val="10"/>
        <rFont val="Times New Roman"/>
        <charset val="134"/>
      </rPr>
      <t>10m</t>
    </r>
    <r>
      <rPr>
        <sz val="10"/>
        <rFont val="宋体"/>
        <charset val="134"/>
      </rPr>
      <t>，矢跨比为</t>
    </r>
    <r>
      <rPr>
        <sz val="10"/>
        <rFont val="Times New Roman"/>
        <charset val="134"/>
      </rPr>
      <t>1/13</t>
    </r>
    <r>
      <rPr>
        <sz val="10"/>
        <rFont val="宋体"/>
        <charset val="134"/>
      </rPr>
      <t>，主索间距</t>
    </r>
    <r>
      <rPr>
        <sz val="10"/>
        <rFont val="Times New Roman"/>
        <charset val="134"/>
      </rPr>
      <t>3.3m</t>
    </r>
    <r>
      <rPr>
        <sz val="10"/>
        <rFont val="宋体"/>
        <charset val="134"/>
      </rPr>
      <t>，桥梁净宽</t>
    </r>
    <r>
      <rPr>
        <sz val="10"/>
        <rFont val="Times New Roman"/>
        <charset val="134"/>
      </rPr>
      <t>2.5m</t>
    </r>
    <r>
      <rPr>
        <sz val="10"/>
        <rFont val="宋体"/>
        <charset val="134"/>
      </rPr>
      <t>。</t>
    </r>
  </si>
  <si>
    <t>方便据当地群众出行，促进保家楼片区乡村旅游业发展</t>
  </si>
  <si>
    <t>（二）水利</t>
  </si>
  <si>
    <r>
      <rPr>
        <sz val="11"/>
        <rFont val="Times New Roman"/>
        <charset val="134"/>
      </rPr>
      <t>1.</t>
    </r>
    <r>
      <rPr>
        <sz val="11"/>
        <rFont val="方正黑体_GBK"/>
        <charset val="134"/>
      </rPr>
      <t>农村供水保障</t>
    </r>
  </si>
  <si>
    <r>
      <rPr>
        <sz val="10"/>
        <rFont val="宋体"/>
        <charset val="134"/>
      </rPr>
      <t>乡村建设行动</t>
    </r>
  </si>
  <si>
    <r>
      <rPr>
        <sz val="10"/>
        <rFont val="宋体"/>
        <charset val="134"/>
      </rPr>
      <t>农村基础设施</t>
    </r>
  </si>
  <si>
    <r>
      <rPr>
        <sz val="10"/>
        <rFont val="宋体"/>
        <charset val="134"/>
      </rPr>
      <t>农村供水保障设施建设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</si>
  <si>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年包鸾镇包鸾村灌溉渠整治</t>
    </r>
  </si>
  <si>
    <r>
      <rPr>
        <sz val="10"/>
        <rFont val="宋体"/>
        <charset val="134"/>
      </rPr>
      <t>渠堰整治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公里。</t>
    </r>
  </si>
  <si>
    <t>县水利局</t>
  </si>
  <si>
    <t>（三）人居环境</t>
  </si>
  <si>
    <r>
      <rPr>
        <sz val="11"/>
        <rFont val="Times New Roman"/>
        <charset val="134"/>
      </rPr>
      <t>1.</t>
    </r>
    <r>
      <rPr>
        <sz val="11"/>
        <rFont val="方正黑体_GBK"/>
        <charset val="134"/>
      </rPr>
      <t>农村厕所改造</t>
    </r>
  </si>
  <si>
    <t>人居环境整治</t>
  </si>
  <si>
    <t>农村卫生厕所改造（户用）</t>
  </si>
  <si>
    <t>2024年农村户厕</t>
  </si>
  <si>
    <t>农村户厕改造1000户，卫生厕所普及率逐年提高</t>
  </si>
  <si>
    <t>2023-2023</t>
  </si>
  <si>
    <t>卫生厕所普及率逐年提高。</t>
  </si>
  <si>
    <t>农村卫生厕所改造（公共厕所）</t>
  </si>
  <si>
    <t>2024年农村公共厕所</t>
  </si>
  <si>
    <t>新建公厕10个</t>
  </si>
  <si>
    <t>项目建设将进一步完善区域内基础设施状况与社会服务，利于持续解决农村公共如厕问题。</t>
  </si>
  <si>
    <r>
      <rPr>
        <sz val="11"/>
        <rFont val="Times New Roman"/>
        <charset val="134"/>
      </rPr>
      <t>2.</t>
    </r>
    <r>
      <rPr>
        <sz val="11"/>
        <rFont val="方正黑体_GBK"/>
        <charset val="134"/>
      </rPr>
      <t>村容村貌提升</t>
    </r>
  </si>
  <si>
    <t>村容村貌提升</t>
  </si>
  <si>
    <t>2023年包鸾镇人居环境整治项目</t>
  </si>
  <si>
    <t>全镇</t>
  </si>
  <si>
    <t>开展微菜园、微耕园等人居环境整治</t>
  </si>
  <si>
    <t>2023年栗子乡南江村边坡整治项目</t>
  </si>
  <si>
    <t>南江村</t>
  </si>
  <si>
    <t>新建挡土墙10处350米，边坡治理120米，南江村下重岩至双石磙村向家坝人居环境整治1800米。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</si>
  <si>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年三建乡乡村治理建设项目</t>
    </r>
  </si>
  <si>
    <t>全乡</t>
  </si>
  <si>
    <r>
      <rPr>
        <sz val="10"/>
        <rFont val="宋体"/>
        <charset val="134"/>
      </rPr>
      <t>整治全乡人居环境、深化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三治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融合，包括长五间和铁路桥下居民点、绿春坝安置点环境整治等。</t>
    </r>
  </si>
  <si>
    <t>2023年暨龙镇九龙泉村基础设施配套</t>
  </si>
  <si>
    <t>暨龙镇</t>
  </si>
  <si>
    <t>暨龙镇九龙泉村</t>
  </si>
  <si>
    <t>新建人行便道1.5公里、宽1.8米，硬化场地等基础设施。</t>
  </si>
  <si>
    <t>四、乡村治理类</t>
  </si>
  <si>
    <t>乡村治理和精神文明建设</t>
  </si>
  <si>
    <t>乡村治理</t>
  </si>
  <si>
    <t>推进“积分制”“清单式”等管理方式</t>
  </si>
  <si>
    <t>2024年乡村治理“积分制”项目</t>
  </si>
  <si>
    <t>在全县每个村（涉农社区）推广乡村治理“积分制”“清单制”</t>
  </si>
  <si>
    <t>五、易地扶贫搬迁后扶类</t>
  </si>
  <si>
    <t>易地扶贫搬迁后扶</t>
  </si>
  <si>
    <t>易地扶贫搬迁贷款债券贴息补助</t>
  </si>
  <si>
    <t>2024年易地搬迁贷款贴息</t>
  </si>
  <si>
    <t>用于易地搬迁贷款贴息</t>
  </si>
  <si>
    <t>县国资事务中心</t>
  </si>
  <si>
    <t>六、就业类</t>
  </si>
  <si>
    <t>就业</t>
  </si>
  <si>
    <t>2024年基地校培训</t>
  </si>
  <si>
    <t>开展创业就业技能培训，对参训人员进行补助1600元/人。</t>
  </si>
  <si>
    <t>2024年致富带头人培训</t>
  </si>
  <si>
    <t>致富带头人种养殖技术培训300人次</t>
  </si>
  <si>
    <t>2024年创业就业技能培训误工补贴</t>
  </si>
  <si>
    <t>脱贫人口、监测对象创业就业技能培训误工补贴500人次</t>
  </si>
  <si>
    <t>2024年帮扶车间奖补</t>
  </si>
  <si>
    <t>积极支持和发展帮扶车间，对新建帮扶车间给予补助1-50万元建设补贴；每年根据帮扶车间带动就业情况给予车间2-10万元奖补。</t>
  </si>
  <si>
    <t>公益性岗位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</si>
  <si>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年涉农公益性岗位</t>
    </r>
  </si>
  <si>
    <t>开发涉农公益性岗位1926个</t>
  </si>
  <si>
    <t>县人力社保局</t>
  </si>
  <si>
    <t>2024年村（社区）党组织书记培训</t>
  </si>
  <si>
    <t>组织168名村（社区）党组织书记开展2024年培训。</t>
  </si>
  <si>
    <t>务工补助</t>
  </si>
  <si>
    <t>交通费补助</t>
  </si>
  <si>
    <r>
      <rPr>
        <sz val="9"/>
        <rFont val="宋体"/>
        <charset val="134"/>
      </rPr>
      <t>丰都县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年外出务工脱贫人员跨区域交通补助</t>
    </r>
  </si>
  <si>
    <t>为跨省外出务工脱贫人员落实去程交通补助。对有票据者据实报销，无票据者市内50元市外100元每人定额补助。</t>
  </si>
  <si>
    <t>七、项目管理</t>
  </si>
  <si>
    <t>项目管理费</t>
  </si>
  <si>
    <t>丰都县2024年项目管理费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</si>
</sst>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color rgb="FFFF0000"/>
      <name val="Times New Roman"/>
      <charset val="134"/>
    </font>
    <font>
      <sz val="10"/>
      <color theme="1"/>
      <name val="Times New Roman"/>
      <charset val="134"/>
    </font>
    <font>
      <sz val="18"/>
      <name val="方正小标宋_GBK"/>
      <charset val="134"/>
    </font>
    <font>
      <sz val="20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方正黑体_GBK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0"/>
      <name val="Times New Roman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7" xfId="50"/>
    <cellStyle name="样式 3" xfId="51"/>
    <cellStyle name="常规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ocuments\2023&#24180;&#25910;&#21457;&#25991;\&#25910;&#25991;\F:\2022&#24180;\&#25253;&#34920;\&#20016;&#37117;&#21439;2022&#24180;&#24041;&#22266;&#33073;&#36139;&#25915;&#22362;&#25104;&#26524;&#21644;&#20065;&#26449;&#25391;&#20852;&#39033;&#30446;&#24211;&#26126;&#32454;&#34920;&#65288;&#29983;&#24577;&#29615;&#22659;&#2361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9"/>
  <sheetViews>
    <sheetView tabSelected="1" workbookViewId="0">
      <pane xSplit="5" ySplit="6" topLeftCell="F89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3.5"/>
  <cols>
    <col min="1" max="1" width="5.375" customWidth="1"/>
    <col min="2" max="2" width="6.75" customWidth="1"/>
    <col min="3" max="3" width="7.375" customWidth="1"/>
    <col min="4" max="4" width="7" customWidth="1"/>
    <col min="5" max="5" width="15.2583333333333" style="6" customWidth="1"/>
    <col min="6" max="7" width="8.75" style="7" customWidth="1"/>
    <col min="8" max="8" width="7.875" customWidth="1"/>
    <col min="9" max="9" width="24.125" customWidth="1"/>
    <col min="11" max="11" width="10.125" customWidth="1"/>
    <col min="12" max="12" width="9" customWidth="1"/>
    <col min="13" max="14" width="9.25" customWidth="1"/>
    <col min="15" max="15" width="9" customWidth="1"/>
    <col min="16" max="16" width="7" customWidth="1"/>
    <col min="17" max="17" width="16.875" customWidth="1"/>
    <col min="18" max="18" width="4.875" customWidth="1"/>
  </cols>
  <sheetData>
    <row r="1" ht="27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</row>
    <row r="2" ht="19" customHeight="1" spans="1:18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1" t="s">
        <v>1</v>
      </c>
      <c r="R2" s="42"/>
    </row>
    <row r="3" s="1" customFormat="1" ht="24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3" t="s">
        <v>10</v>
      </c>
      <c r="J3" s="23" t="s">
        <v>11</v>
      </c>
      <c r="K3" s="24" t="s">
        <v>12</v>
      </c>
      <c r="L3" s="10" t="s">
        <v>13</v>
      </c>
      <c r="M3" s="10" t="s">
        <v>14</v>
      </c>
      <c r="N3" s="11"/>
      <c r="O3" s="11"/>
      <c r="P3" s="25" t="s">
        <v>15</v>
      </c>
      <c r="Q3" s="23" t="s">
        <v>16</v>
      </c>
      <c r="R3" s="23" t="s">
        <v>17</v>
      </c>
    </row>
    <row r="4" s="1" customFormat="1" ht="44" customHeight="1" spans="1:18">
      <c r="A4" s="11"/>
      <c r="B4" s="11"/>
      <c r="C4" s="11"/>
      <c r="D4" s="11"/>
      <c r="E4" s="11"/>
      <c r="F4" s="11"/>
      <c r="G4" s="11"/>
      <c r="H4" s="11"/>
      <c r="I4" s="26"/>
      <c r="J4" s="26"/>
      <c r="K4" s="27"/>
      <c r="L4" s="11"/>
      <c r="M4" s="11" t="s">
        <v>18</v>
      </c>
      <c r="N4" s="11" t="s">
        <v>19</v>
      </c>
      <c r="O4" s="11" t="s">
        <v>20</v>
      </c>
      <c r="P4" s="28"/>
      <c r="Q4" s="26"/>
      <c r="R4" s="26"/>
    </row>
    <row r="5" s="2" customFormat="1" ht="30" customHeight="1" spans="1:18">
      <c r="A5" s="10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>
        <f>L6+L13+L63+L88+L90+L86+L98</f>
        <v>42495.1254</v>
      </c>
      <c r="M5" s="11">
        <f>M6+M13+M63+M88+M90+M86+M98</f>
        <v>5402.07</v>
      </c>
      <c r="N5" s="11">
        <f>N6+N13+N63+N88+N90+N86+N98</f>
        <v>33581.2054</v>
      </c>
      <c r="O5" s="11">
        <f t="shared" ref="L5:P5" si="0">O6+O13+O63+O88+O90+O86</f>
        <v>0</v>
      </c>
      <c r="P5" s="11">
        <f t="shared" si="0"/>
        <v>3511.85</v>
      </c>
      <c r="Q5" s="11"/>
      <c r="R5" s="11"/>
    </row>
    <row r="6" s="2" customFormat="1" ht="30" customHeight="1" spans="1:18">
      <c r="A6" s="12" t="s">
        <v>22</v>
      </c>
      <c r="B6" s="13"/>
      <c r="C6" s="13"/>
      <c r="D6" s="13"/>
      <c r="E6" s="13"/>
      <c r="F6" s="11"/>
      <c r="G6" s="13"/>
      <c r="H6" s="13"/>
      <c r="I6" s="13"/>
      <c r="J6" s="13"/>
      <c r="K6" s="13"/>
      <c r="L6" s="11">
        <f>SUBTOTAL(9,L7:L12)</f>
        <v>3072.6</v>
      </c>
      <c r="M6" s="11">
        <f>SUBTOTAL(9,M7:M12)</f>
        <v>0</v>
      </c>
      <c r="N6" s="11">
        <f>SUBTOTAL(9,N7:N12)</f>
        <v>3072.6</v>
      </c>
      <c r="O6" s="11">
        <f>SUBTOTAL(9,O7:O12)</f>
        <v>0</v>
      </c>
      <c r="P6" s="11">
        <f>SUBTOTAL(9,P7:P12)</f>
        <v>0</v>
      </c>
      <c r="Q6" s="11"/>
      <c r="R6" s="11"/>
    </row>
    <row r="7" s="2" customFormat="1" ht="36" spans="1:18">
      <c r="A7" s="14">
        <v>1</v>
      </c>
      <c r="B7" s="15" t="s">
        <v>23</v>
      </c>
      <c r="C7" s="15" t="s">
        <v>24</v>
      </c>
      <c r="D7" s="15" t="s">
        <v>25</v>
      </c>
      <c r="E7" s="16" t="s">
        <v>26</v>
      </c>
      <c r="F7" s="15" t="s">
        <v>27</v>
      </c>
      <c r="G7" s="15" t="s">
        <v>28</v>
      </c>
      <c r="H7" s="17"/>
      <c r="I7" s="29" t="s">
        <v>29</v>
      </c>
      <c r="J7" s="15" t="s">
        <v>30</v>
      </c>
      <c r="K7" s="20" t="s">
        <v>31</v>
      </c>
      <c r="L7" s="14">
        <f t="shared" ref="L7:L12" si="1">M7+N7+O7+P7</f>
        <v>800</v>
      </c>
      <c r="M7" s="14"/>
      <c r="N7" s="14">
        <v>800</v>
      </c>
      <c r="O7" s="14"/>
      <c r="P7" s="17"/>
      <c r="Q7" s="17" t="s">
        <v>32</v>
      </c>
      <c r="R7" s="15" t="s">
        <v>33</v>
      </c>
    </row>
    <row r="8" s="3" customFormat="1" ht="33.75" spans="1:18">
      <c r="A8" s="14">
        <v>2</v>
      </c>
      <c r="B8" s="18" t="s">
        <v>23</v>
      </c>
      <c r="C8" s="18" t="s">
        <v>34</v>
      </c>
      <c r="D8" s="16" t="s">
        <v>35</v>
      </c>
      <c r="E8" s="18" t="s">
        <v>36</v>
      </c>
      <c r="F8" s="19" t="s">
        <v>27</v>
      </c>
      <c r="G8" s="19" t="s">
        <v>28</v>
      </c>
      <c r="H8" s="20"/>
      <c r="I8" s="30" t="s">
        <v>37</v>
      </c>
      <c r="J8" s="19" t="s">
        <v>38</v>
      </c>
      <c r="K8" s="20" t="s">
        <v>31</v>
      </c>
      <c r="L8" s="14">
        <f t="shared" si="1"/>
        <v>300</v>
      </c>
      <c r="M8" s="20"/>
      <c r="N8" s="20">
        <v>300</v>
      </c>
      <c r="O8" s="20"/>
      <c r="P8" s="20"/>
      <c r="Q8" s="20"/>
      <c r="R8" s="19" t="s">
        <v>39</v>
      </c>
    </row>
    <row r="9" s="3" customFormat="1" ht="45" spans="1:18">
      <c r="A9" s="14">
        <v>3</v>
      </c>
      <c r="B9" s="15" t="s">
        <v>23</v>
      </c>
      <c r="C9" s="15" t="s">
        <v>40</v>
      </c>
      <c r="D9" s="19" t="s">
        <v>41</v>
      </c>
      <c r="E9" s="18" t="s">
        <v>42</v>
      </c>
      <c r="F9" s="19" t="s">
        <v>27</v>
      </c>
      <c r="G9" s="15" t="s">
        <v>28</v>
      </c>
      <c r="H9" s="14"/>
      <c r="I9" s="30" t="s">
        <v>43</v>
      </c>
      <c r="J9" s="15" t="s">
        <v>44</v>
      </c>
      <c r="K9" s="20" t="s">
        <v>31</v>
      </c>
      <c r="L9" s="14">
        <f t="shared" si="1"/>
        <v>550</v>
      </c>
      <c r="M9" s="14"/>
      <c r="N9" s="22">
        <v>550</v>
      </c>
      <c r="O9" s="20"/>
      <c r="P9" s="14"/>
      <c r="Q9" s="14"/>
      <c r="R9" s="15" t="s">
        <v>39</v>
      </c>
    </row>
    <row r="10" s="3" customFormat="1" ht="45.75" spans="1:18">
      <c r="A10" s="14">
        <v>4</v>
      </c>
      <c r="B10" s="15" t="s">
        <v>23</v>
      </c>
      <c r="C10" s="15" t="s">
        <v>40</v>
      </c>
      <c r="D10" s="19" t="s">
        <v>41</v>
      </c>
      <c r="E10" s="18" t="s">
        <v>45</v>
      </c>
      <c r="F10" s="19" t="s">
        <v>27</v>
      </c>
      <c r="G10" s="15" t="s">
        <v>28</v>
      </c>
      <c r="H10" s="14"/>
      <c r="I10" s="30" t="s">
        <v>46</v>
      </c>
      <c r="J10" s="15" t="s">
        <v>44</v>
      </c>
      <c r="K10" s="20" t="s">
        <v>31</v>
      </c>
      <c r="L10" s="14">
        <f t="shared" si="1"/>
        <v>412.6</v>
      </c>
      <c r="M10" s="14"/>
      <c r="N10" s="22">
        <v>412.6</v>
      </c>
      <c r="O10" s="20"/>
      <c r="P10" s="14"/>
      <c r="Q10" s="14"/>
      <c r="R10" s="15" t="s">
        <v>39</v>
      </c>
    </row>
    <row r="11" s="3" customFormat="1" ht="46.5" spans="1:18">
      <c r="A11" s="14">
        <v>5</v>
      </c>
      <c r="B11" s="18" t="s">
        <v>23</v>
      </c>
      <c r="C11" s="18" t="s">
        <v>40</v>
      </c>
      <c r="D11" s="18" t="s">
        <v>47</v>
      </c>
      <c r="E11" s="18" t="s">
        <v>48</v>
      </c>
      <c r="F11" s="19" t="s">
        <v>27</v>
      </c>
      <c r="G11" s="15" t="s">
        <v>28</v>
      </c>
      <c r="H11" s="14"/>
      <c r="I11" s="31" t="s">
        <v>49</v>
      </c>
      <c r="J11" s="19" t="s">
        <v>38</v>
      </c>
      <c r="K11" s="20" t="s">
        <v>31</v>
      </c>
      <c r="L11" s="14">
        <f t="shared" si="1"/>
        <v>600</v>
      </c>
      <c r="M11" s="14"/>
      <c r="N11" s="20">
        <v>600</v>
      </c>
      <c r="O11" s="20"/>
      <c r="P11" s="14"/>
      <c r="Q11" s="14"/>
      <c r="R11" s="15" t="s">
        <v>39</v>
      </c>
    </row>
    <row r="12" s="3" customFormat="1" ht="45" spans="1:18">
      <c r="A12" s="14">
        <v>6</v>
      </c>
      <c r="B12" s="18" t="s">
        <v>23</v>
      </c>
      <c r="C12" s="16" t="s">
        <v>34</v>
      </c>
      <c r="D12" s="16" t="s">
        <v>50</v>
      </c>
      <c r="E12" s="16" t="s">
        <v>51</v>
      </c>
      <c r="F12" s="19" t="s">
        <v>27</v>
      </c>
      <c r="G12" s="19" t="s">
        <v>28</v>
      </c>
      <c r="H12" s="20"/>
      <c r="I12" s="30" t="s">
        <v>52</v>
      </c>
      <c r="J12" s="19" t="s">
        <v>38</v>
      </c>
      <c r="K12" s="20" t="s">
        <v>31</v>
      </c>
      <c r="L12" s="14">
        <f t="shared" si="1"/>
        <v>410</v>
      </c>
      <c r="M12" s="20"/>
      <c r="N12" s="20">
        <v>410</v>
      </c>
      <c r="O12" s="20"/>
      <c r="P12" s="20"/>
      <c r="Q12" s="20"/>
      <c r="R12" s="19" t="s">
        <v>39</v>
      </c>
    </row>
    <row r="13" s="2" customFormat="1" ht="30" customHeight="1" spans="1:18">
      <c r="A13" s="12" t="s">
        <v>53</v>
      </c>
      <c r="B13" s="13"/>
      <c r="C13" s="13"/>
      <c r="D13" s="13"/>
      <c r="E13" s="13"/>
      <c r="F13" s="11"/>
      <c r="G13" s="13"/>
      <c r="H13" s="13"/>
      <c r="I13" s="13"/>
      <c r="J13" s="13"/>
      <c r="K13" s="13"/>
      <c r="L13" s="11">
        <f>L14+L37+L47+L49+L53++L58+L60</f>
        <v>25281.9254</v>
      </c>
      <c r="M13" s="11">
        <f t="shared" ref="L13:P13" si="2">M14+M37+M47+M49+M53++M58+M60</f>
        <v>4438.07</v>
      </c>
      <c r="N13" s="11">
        <f t="shared" si="2"/>
        <v>19132.0054</v>
      </c>
      <c r="O13" s="11">
        <f t="shared" si="2"/>
        <v>0</v>
      </c>
      <c r="P13" s="11">
        <f t="shared" si="2"/>
        <v>1711.85</v>
      </c>
      <c r="Q13" s="11"/>
      <c r="R13" s="11"/>
    </row>
    <row r="14" s="2" customFormat="1" ht="30" customHeight="1" spans="1:18">
      <c r="A14" s="12" t="s">
        <v>54</v>
      </c>
      <c r="B14" s="13"/>
      <c r="C14" s="13"/>
      <c r="D14" s="13"/>
      <c r="E14" s="13"/>
      <c r="F14" s="11"/>
      <c r="G14" s="13"/>
      <c r="H14" s="13"/>
      <c r="I14" s="13"/>
      <c r="J14" s="13"/>
      <c r="K14" s="13"/>
      <c r="L14" s="11">
        <f>SUBTOTAL(9,L15:L36)</f>
        <v>7407.2254</v>
      </c>
      <c r="M14" s="11">
        <f>SUBTOTAL(9,M15:M36)</f>
        <v>459.32</v>
      </c>
      <c r="N14" s="11">
        <f>SUBTOTAL(9,N15:N36)</f>
        <v>5612.0554</v>
      </c>
      <c r="O14" s="11">
        <f>SUBTOTAL(9,O15:O36)</f>
        <v>0</v>
      </c>
      <c r="P14" s="11">
        <f>SUBTOTAL(9,P15:P36)</f>
        <v>1335.85</v>
      </c>
      <c r="Q14" s="11"/>
      <c r="R14" s="11"/>
    </row>
    <row r="15" s="2" customFormat="1" ht="67.5" spans="1:18">
      <c r="A15" s="14">
        <v>7</v>
      </c>
      <c r="B15" s="16" t="s">
        <v>55</v>
      </c>
      <c r="C15" s="18" t="s">
        <v>56</v>
      </c>
      <c r="D15" s="19" t="s">
        <v>57</v>
      </c>
      <c r="E15" s="16" t="s">
        <v>58</v>
      </c>
      <c r="F15" s="19" t="s">
        <v>27</v>
      </c>
      <c r="G15" s="15" t="s">
        <v>28</v>
      </c>
      <c r="H15" s="17"/>
      <c r="I15" s="32" t="s">
        <v>59</v>
      </c>
      <c r="J15" s="19" t="s">
        <v>38</v>
      </c>
      <c r="K15" s="20" t="s">
        <v>31</v>
      </c>
      <c r="L15" s="14">
        <f t="shared" ref="L15:L26" si="3">M15+N15+O15+P15</f>
        <v>300</v>
      </c>
      <c r="M15" s="14"/>
      <c r="N15" s="14">
        <v>300</v>
      </c>
      <c r="O15" s="14"/>
      <c r="P15" s="14"/>
      <c r="Q15" s="14"/>
      <c r="R15" s="15" t="s">
        <v>33</v>
      </c>
    </row>
    <row r="16" s="2" customFormat="1" ht="125" customHeight="1" spans="1:18">
      <c r="A16" s="14">
        <v>8</v>
      </c>
      <c r="B16" s="19" t="s">
        <v>55</v>
      </c>
      <c r="C16" s="19" t="s">
        <v>56</v>
      </c>
      <c r="D16" s="19" t="s">
        <v>60</v>
      </c>
      <c r="E16" s="20" t="s">
        <v>61</v>
      </c>
      <c r="F16" s="19" t="s">
        <v>27</v>
      </c>
      <c r="G16" s="19" t="s">
        <v>62</v>
      </c>
      <c r="H16" s="15"/>
      <c r="I16" s="31" t="s">
        <v>63</v>
      </c>
      <c r="J16" s="15" t="s">
        <v>64</v>
      </c>
      <c r="K16" s="14" t="s">
        <v>65</v>
      </c>
      <c r="L16" s="14">
        <f t="shared" si="3"/>
        <v>2061.32</v>
      </c>
      <c r="M16" s="14">
        <v>281.32</v>
      </c>
      <c r="N16" s="14">
        <v>680</v>
      </c>
      <c r="O16" s="14"/>
      <c r="P16" s="14">
        <v>1100</v>
      </c>
      <c r="Q16" s="14"/>
      <c r="R16" s="43" t="s">
        <v>33</v>
      </c>
    </row>
    <row r="17" s="2" customFormat="1" ht="31" customHeight="1" spans="1:18">
      <c r="A17" s="14">
        <v>9</v>
      </c>
      <c r="B17" s="19" t="s">
        <v>55</v>
      </c>
      <c r="C17" s="19" t="s">
        <v>56</v>
      </c>
      <c r="D17" s="19" t="s">
        <v>60</v>
      </c>
      <c r="E17" s="19" t="s">
        <v>66</v>
      </c>
      <c r="F17" s="19" t="s">
        <v>27</v>
      </c>
      <c r="G17" s="19" t="s">
        <v>67</v>
      </c>
      <c r="H17" s="15"/>
      <c r="I17" s="31" t="s">
        <v>68</v>
      </c>
      <c r="J17" s="15" t="s">
        <v>64</v>
      </c>
      <c r="K17" s="20" t="s">
        <v>31</v>
      </c>
      <c r="L17" s="14">
        <f t="shared" si="3"/>
        <v>90</v>
      </c>
      <c r="M17" s="14"/>
      <c r="N17" s="14">
        <v>90</v>
      </c>
      <c r="O17" s="14"/>
      <c r="P17" s="14"/>
      <c r="Q17" s="14"/>
      <c r="R17" s="43" t="s">
        <v>33</v>
      </c>
    </row>
    <row r="18" s="4" customFormat="1" ht="24.75" spans="1:18">
      <c r="A18" s="14">
        <v>10</v>
      </c>
      <c r="B18" s="19" t="s">
        <v>55</v>
      </c>
      <c r="C18" s="19" t="s">
        <v>56</v>
      </c>
      <c r="D18" s="19" t="s">
        <v>60</v>
      </c>
      <c r="E18" s="19" t="s">
        <v>69</v>
      </c>
      <c r="F18" s="20" t="s">
        <v>70</v>
      </c>
      <c r="G18" s="19" t="s">
        <v>71</v>
      </c>
      <c r="H18" s="15"/>
      <c r="I18" s="31" t="s">
        <v>72</v>
      </c>
      <c r="J18" s="15" t="s">
        <v>64</v>
      </c>
      <c r="K18" s="20" t="s">
        <v>31</v>
      </c>
      <c r="L18" s="14">
        <f t="shared" si="3"/>
        <v>3500</v>
      </c>
      <c r="M18" s="14"/>
      <c r="N18" s="14">
        <v>3500</v>
      </c>
      <c r="O18" s="14"/>
      <c r="P18" s="14">
        <v>0</v>
      </c>
      <c r="Q18" s="15"/>
      <c r="R18" s="43" t="s">
        <v>33</v>
      </c>
    </row>
    <row r="19" s="4" customFormat="1" ht="40" customHeight="1" spans="1:18">
      <c r="A19" s="14">
        <v>11</v>
      </c>
      <c r="B19" s="19" t="s">
        <v>55</v>
      </c>
      <c r="C19" s="19" t="s">
        <v>56</v>
      </c>
      <c r="D19" s="19" t="s">
        <v>60</v>
      </c>
      <c r="E19" s="19" t="s">
        <v>73</v>
      </c>
      <c r="F19" s="19" t="s">
        <v>27</v>
      </c>
      <c r="G19" s="19" t="s">
        <v>74</v>
      </c>
      <c r="H19" s="15"/>
      <c r="I19" s="31" t="s">
        <v>75</v>
      </c>
      <c r="J19" s="15" t="s">
        <v>64</v>
      </c>
      <c r="K19" s="20" t="s">
        <v>31</v>
      </c>
      <c r="L19" s="14">
        <f t="shared" si="3"/>
        <v>20</v>
      </c>
      <c r="M19" s="14"/>
      <c r="N19" s="14">
        <v>20</v>
      </c>
      <c r="O19" s="14"/>
      <c r="P19" s="14"/>
      <c r="Q19" s="14"/>
      <c r="R19" s="43" t="s">
        <v>33</v>
      </c>
    </row>
    <row r="20" s="4" customFormat="1" ht="24.75" spans="1:18">
      <c r="A20" s="14">
        <v>12</v>
      </c>
      <c r="B20" s="19" t="s">
        <v>55</v>
      </c>
      <c r="C20" s="19" t="s">
        <v>56</v>
      </c>
      <c r="D20" s="19" t="s">
        <v>60</v>
      </c>
      <c r="E20" s="19" t="s">
        <v>76</v>
      </c>
      <c r="F20" s="19" t="s">
        <v>27</v>
      </c>
      <c r="G20" s="19" t="s">
        <v>77</v>
      </c>
      <c r="H20" s="15"/>
      <c r="I20" s="31" t="s">
        <v>78</v>
      </c>
      <c r="J20" s="15" t="s">
        <v>64</v>
      </c>
      <c r="K20" s="20" t="s">
        <v>31</v>
      </c>
      <c r="L20" s="14">
        <f t="shared" si="3"/>
        <v>29.7</v>
      </c>
      <c r="M20" s="14"/>
      <c r="N20" s="14">
        <v>29.7</v>
      </c>
      <c r="O20" s="14"/>
      <c r="P20" s="14"/>
      <c r="Q20" s="14"/>
      <c r="R20" s="43" t="s">
        <v>33</v>
      </c>
    </row>
    <row r="21" s="4" customFormat="1" ht="60" spans="1:18">
      <c r="A21" s="14">
        <v>13</v>
      </c>
      <c r="B21" s="19" t="s">
        <v>55</v>
      </c>
      <c r="C21" s="19" t="s">
        <v>56</v>
      </c>
      <c r="D21" s="19" t="s">
        <v>60</v>
      </c>
      <c r="E21" s="20" t="s">
        <v>79</v>
      </c>
      <c r="F21" s="19" t="s">
        <v>27</v>
      </c>
      <c r="G21" s="19" t="s">
        <v>80</v>
      </c>
      <c r="H21" s="15"/>
      <c r="I21" s="31" t="s">
        <v>81</v>
      </c>
      <c r="J21" s="15" t="s">
        <v>64</v>
      </c>
      <c r="K21" s="20" t="s">
        <v>31</v>
      </c>
      <c r="L21" s="14">
        <f t="shared" si="3"/>
        <v>56</v>
      </c>
      <c r="M21" s="14"/>
      <c r="N21" s="14">
        <v>56</v>
      </c>
      <c r="O21" s="14"/>
      <c r="P21" s="14"/>
      <c r="Q21" s="14"/>
      <c r="R21" s="43" t="s">
        <v>33</v>
      </c>
    </row>
    <row r="22" s="4" customFormat="1" ht="72" spans="1:18">
      <c r="A22" s="14">
        <v>14</v>
      </c>
      <c r="B22" s="19" t="s">
        <v>55</v>
      </c>
      <c r="C22" s="19" t="s">
        <v>56</v>
      </c>
      <c r="D22" s="19" t="s">
        <v>60</v>
      </c>
      <c r="E22" s="20" t="s">
        <v>82</v>
      </c>
      <c r="F22" s="19" t="s">
        <v>27</v>
      </c>
      <c r="G22" s="19" t="s">
        <v>80</v>
      </c>
      <c r="H22" s="15"/>
      <c r="I22" s="31" t="s">
        <v>83</v>
      </c>
      <c r="J22" s="15" t="s">
        <v>64</v>
      </c>
      <c r="K22" s="20" t="s">
        <v>31</v>
      </c>
      <c r="L22" s="14">
        <f t="shared" si="3"/>
        <v>50.5</v>
      </c>
      <c r="M22" s="14"/>
      <c r="N22" s="14">
        <v>50.5</v>
      </c>
      <c r="O22" s="14"/>
      <c r="P22" s="14"/>
      <c r="Q22" s="14"/>
      <c r="R22" s="43" t="s">
        <v>33</v>
      </c>
    </row>
    <row r="23" s="2" customFormat="1" ht="36" spans="1:18">
      <c r="A23" s="14">
        <v>15</v>
      </c>
      <c r="B23" s="19" t="s">
        <v>55</v>
      </c>
      <c r="C23" s="19" t="s">
        <v>56</v>
      </c>
      <c r="D23" s="19" t="s">
        <v>60</v>
      </c>
      <c r="E23" s="19" t="s">
        <v>84</v>
      </c>
      <c r="F23" s="19" t="s">
        <v>27</v>
      </c>
      <c r="G23" s="19" t="s">
        <v>85</v>
      </c>
      <c r="H23" s="15"/>
      <c r="I23" s="33" t="s">
        <v>86</v>
      </c>
      <c r="J23" s="15" t="s">
        <v>64</v>
      </c>
      <c r="K23" s="14" t="s">
        <v>87</v>
      </c>
      <c r="L23" s="14">
        <f t="shared" si="3"/>
        <v>120</v>
      </c>
      <c r="M23" s="14"/>
      <c r="N23" s="14">
        <v>120</v>
      </c>
      <c r="O23" s="14"/>
      <c r="P23" s="14"/>
      <c r="Q23" s="14"/>
      <c r="R23" s="15" t="s">
        <v>33</v>
      </c>
    </row>
    <row r="24" s="4" customFormat="1" ht="29" customHeight="1" spans="1:18">
      <c r="A24" s="14">
        <v>16</v>
      </c>
      <c r="B24" s="15" t="s">
        <v>55</v>
      </c>
      <c r="C24" s="15" t="s">
        <v>56</v>
      </c>
      <c r="D24" s="15" t="s">
        <v>88</v>
      </c>
      <c r="E24" s="15" t="s">
        <v>89</v>
      </c>
      <c r="F24" s="15" t="s">
        <v>90</v>
      </c>
      <c r="G24" s="15" t="s">
        <v>91</v>
      </c>
      <c r="H24" s="15" t="s">
        <v>92</v>
      </c>
      <c r="I24" s="31" t="s">
        <v>93</v>
      </c>
      <c r="J24" s="15" t="s">
        <v>64</v>
      </c>
      <c r="K24" s="14" t="s">
        <v>65</v>
      </c>
      <c r="L24" s="14">
        <f t="shared" si="3"/>
        <v>75</v>
      </c>
      <c r="M24" s="14">
        <v>60</v>
      </c>
      <c r="N24" s="14">
        <v>15</v>
      </c>
      <c r="O24" s="14"/>
      <c r="P24" s="14"/>
      <c r="Q24" s="14"/>
      <c r="R24" s="43" t="s">
        <v>33</v>
      </c>
    </row>
    <row r="25" s="4" customFormat="1" ht="30" customHeight="1" spans="1:18">
      <c r="A25" s="14">
        <v>17</v>
      </c>
      <c r="B25" s="15" t="s">
        <v>55</v>
      </c>
      <c r="C25" s="15" t="s">
        <v>56</v>
      </c>
      <c r="D25" s="19" t="s">
        <v>94</v>
      </c>
      <c r="E25" s="21" t="s">
        <v>95</v>
      </c>
      <c r="F25" s="21" t="s">
        <v>27</v>
      </c>
      <c r="G25" s="21" t="s">
        <v>91</v>
      </c>
      <c r="H25" s="21" t="s">
        <v>96</v>
      </c>
      <c r="I25" s="34" t="s">
        <v>97</v>
      </c>
      <c r="J25" s="21" t="s">
        <v>64</v>
      </c>
      <c r="K25" s="35" t="s">
        <v>65</v>
      </c>
      <c r="L25" s="14">
        <f t="shared" si="3"/>
        <v>48</v>
      </c>
      <c r="M25" s="21">
        <v>38</v>
      </c>
      <c r="N25" s="21">
        <v>10</v>
      </c>
      <c r="O25" s="21"/>
      <c r="P25" s="21"/>
      <c r="Q25" s="21"/>
      <c r="R25" s="21" t="s">
        <v>33</v>
      </c>
    </row>
    <row r="26" s="4" customFormat="1" ht="108" spans="1:18">
      <c r="A26" s="14">
        <v>18</v>
      </c>
      <c r="B26" s="19" t="s">
        <v>55</v>
      </c>
      <c r="C26" s="19" t="s">
        <v>56</v>
      </c>
      <c r="D26" s="19" t="s">
        <v>60</v>
      </c>
      <c r="E26" s="20" t="s">
        <v>98</v>
      </c>
      <c r="F26" s="19" t="s">
        <v>27</v>
      </c>
      <c r="G26" s="19" t="s">
        <v>99</v>
      </c>
      <c r="H26" s="15"/>
      <c r="I26" s="31" t="s">
        <v>100</v>
      </c>
      <c r="J26" s="15" t="s">
        <v>64</v>
      </c>
      <c r="K26" s="20" t="s">
        <v>31</v>
      </c>
      <c r="L26" s="14">
        <f t="shared" si="3"/>
        <v>30</v>
      </c>
      <c r="M26" s="14"/>
      <c r="N26" s="14">
        <v>30</v>
      </c>
      <c r="O26" s="14"/>
      <c r="P26" s="14"/>
      <c r="Q26" s="14"/>
      <c r="R26" s="43" t="s">
        <v>33</v>
      </c>
    </row>
    <row r="27" s="2" customFormat="1" ht="67.5" spans="1:18">
      <c r="A27" s="14">
        <v>19</v>
      </c>
      <c r="B27" s="16" t="s">
        <v>55</v>
      </c>
      <c r="C27" s="18" t="s">
        <v>56</v>
      </c>
      <c r="D27" s="18" t="s">
        <v>60</v>
      </c>
      <c r="E27" s="16" t="s">
        <v>101</v>
      </c>
      <c r="F27" s="16" t="s">
        <v>102</v>
      </c>
      <c r="G27" s="15" t="s">
        <v>103</v>
      </c>
      <c r="H27" s="18" t="s">
        <v>104</v>
      </c>
      <c r="I27" s="32" t="s">
        <v>105</v>
      </c>
      <c r="J27" s="15" t="s">
        <v>106</v>
      </c>
      <c r="K27" s="20" t="s">
        <v>31</v>
      </c>
      <c r="L27" s="14">
        <f t="shared" ref="L27:L39" si="4">M27+N27+O27+P27</f>
        <v>285</v>
      </c>
      <c r="M27" s="14"/>
      <c r="N27" s="14">
        <v>285</v>
      </c>
      <c r="O27" s="14"/>
      <c r="P27" s="14"/>
      <c r="Q27" s="14"/>
      <c r="R27" s="43" t="s">
        <v>33</v>
      </c>
    </row>
    <row r="28" s="4" customFormat="1" ht="49" customHeight="1" spans="1:18">
      <c r="A28" s="14">
        <v>20</v>
      </c>
      <c r="B28" s="19" t="s">
        <v>55</v>
      </c>
      <c r="C28" s="19" t="s">
        <v>107</v>
      </c>
      <c r="D28" s="19" t="s">
        <v>108</v>
      </c>
      <c r="E28" s="20" t="s">
        <v>109</v>
      </c>
      <c r="F28" s="19" t="s">
        <v>27</v>
      </c>
      <c r="G28" s="19" t="s">
        <v>110</v>
      </c>
      <c r="H28" s="15"/>
      <c r="I28" s="31" t="s">
        <v>111</v>
      </c>
      <c r="J28" s="15" t="s">
        <v>64</v>
      </c>
      <c r="K28" s="20" t="s">
        <v>31</v>
      </c>
      <c r="L28" s="14">
        <f t="shared" si="4"/>
        <v>265</v>
      </c>
      <c r="M28" s="14"/>
      <c r="N28" s="14">
        <v>130</v>
      </c>
      <c r="O28" s="14"/>
      <c r="P28" s="14">
        <v>135</v>
      </c>
      <c r="Q28" s="14"/>
      <c r="R28" s="43" t="s">
        <v>33</v>
      </c>
    </row>
    <row r="29" s="4" customFormat="1" ht="51" spans="1:18">
      <c r="A29" s="14">
        <v>21</v>
      </c>
      <c r="B29" s="19" t="s">
        <v>55</v>
      </c>
      <c r="C29" s="19" t="s">
        <v>56</v>
      </c>
      <c r="D29" s="19" t="s">
        <v>60</v>
      </c>
      <c r="E29" s="19" t="s">
        <v>112</v>
      </c>
      <c r="F29" s="19" t="s">
        <v>27</v>
      </c>
      <c r="G29" s="19" t="s">
        <v>77</v>
      </c>
      <c r="H29" s="15"/>
      <c r="I29" s="36" t="s">
        <v>113</v>
      </c>
      <c r="J29" s="15" t="s">
        <v>64</v>
      </c>
      <c r="K29" s="20" t="s">
        <v>31</v>
      </c>
      <c r="L29" s="14">
        <f t="shared" si="4"/>
        <v>197.74</v>
      </c>
      <c r="M29" s="14"/>
      <c r="N29" s="14">
        <v>96.89</v>
      </c>
      <c r="O29" s="14"/>
      <c r="P29" s="14">
        <v>100.85</v>
      </c>
      <c r="Q29" s="14"/>
      <c r="R29" s="43" t="s">
        <v>33</v>
      </c>
    </row>
    <row r="30" s="4" customFormat="1" ht="36" spans="1:18">
      <c r="A30" s="14">
        <v>22</v>
      </c>
      <c r="B30" s="19" t="s">
        <v>55</v>
      </c>
      <c r="C30" s="19" t="s">
        <v>56</v>
      </c>
      <c r="D30" s="19" t="s">
        <v>60</v>
      </c>
      <c r="E30" s="19" t="s">
        <v>114</v>
      </c>
      <c r="F30" s="19" t="s">
        <v>27</v>
      </c>
      <c r="G30" s="19" t="s">
        <v>115</v>
      </c>
      <c r="H30" s="15"/>
      <c r="I30" s="31" t="s">
        <v>116</v>
      </c>
      <c r="J30" s="15" t="s">
        <v>64</v>
      </c>
      <c r="K30" s="20" t="s">
        <v>31</v>
      </c>
      <c r="L30" s="14">
        <f t="shared" si="4"/>
        <v>18</v>
      </c>
      <c r="M30" s="14"/>
      <c r="N30" s="14">
        <v>18</v>
      </c>
      <c r="O30" s="14"/>
      <c r="P30" s="14"/>
      <c r="Q30" s="15"/>
      <c r="R30" s="15" t="s">
        <v>33</v>
      </c>
    </row>
    <row r="31" s="4" customFormat="1" ht="30" customHeight="1" spans="1:18">
      <c r="A31" s="14">
        <v>23</v>
      </c>
      <c r="B31" s="15" t="s">
        <v>55</v>
      </c>
      <c r="C31" s="15" t="s">
        <v>56</v>
      </c>
      <c r="D31" s="15" t="s">
        <v>117</v>
      </c>
      <c r="E31" s="15" t="s">
        <v>118</v>
      </c>
      <c r="F31" s="15" t="s">
        <v>27</v>
      </c>
      <c r="G31" s="15" t="s">
        <v>119</v>
      </c>
      <c r="H31" s="15" t="s">
        <v>120</v>
      </c>
      <c r="I31" s="31" t="s">
        <v>121</v>
      </c>
      <c r="J31" s="15" t="s">
        <v>64</v>
      </c>
      <c r="K31" s="14" t="s">
        <v>65</v>
      </c>
      <c r="L31" s="14">
        <f t="shared" si="4"/>
        <v>104</v>
      </c>
      <c r="M31" s="14">
        <v>80</v>
      </c>
      <c r="N31" s="14">
        <v>24</v>
      </c>
      <c r="O31" s="14"/>
      <c r="P31" s="14"/>
      <c r="Q31" s="14"/>
      <c r="R31" s="15" t="s">
        <v>33</v>
      </c>
    </row>
    <row r="32" s="4" customFormat="1" ht="120" spans="1:18">
      <c r="A32" s="14">
        <v>24</v>
      </c>
      <c r="B32" s="19" t="s">
        <v>55</v>
      </c>
      <c r="C32" s="19" t="s">
        <v>56</v>
      </c>
      <c r="D32" s="19" t="s">
        <v>60</v>
      </c>
      <c r="E32" s="19" t="s">
        <v>122</v>
      </c>
      <c r="F32" s="19" t="s">
        <v>27</v>
      </c>
      <c r="G32" s="19" t="s">
        <v>85</v>
      </c>
      <c r="H32" s="15"/>
      <c r="I32" s="31" t="s">
        <v>123</v>
      </c>
      <c r="J32" s="15" t="s">
        <v>64</v>
      </c>
      <c r="K32" s="20" t="s">
        <v>31</v>
      </c>
      <c r="L32" s="14">
        <f t="shared" si="4"/>
        <v>100</v>
      </c>
      <c r="M32" s="14"/>
      <c r="N32" s="14">
        <v>100</v>
      </c>
      <c r="O32" s="14"/>
      <c r="P32" s="14"/>
      <c r="Q32" s="15"/>
      <c r="R32" s="15" t="s">
        <v>33</v>
      </c>
    </row>
    <row r="33" s="4" customFormat="1" ht="36" spans="1:18">
      <c r="A33" s="14">
        <v>25</v>
      </c>
      <c r="B33" s="19" t="s">
        <v>55</v>
      </c>
      <c r="C33" s="19" t="s">
        <v>56</v>
      </c>
      <c r="D33" s="19" t="s">
        <v>60</v>
      </c>
      <c r="E33" s="19" t="s">
        <v>124</v>
      </c>
      <c r="F33" s="19" t="s">
        <v>27</v>
      </c>
      <c r="G33" s="19" t="s">
        <v>125</v>
      </c>
      <c r="H33" s="15"/>
      <c r="I33" s="31" t="s">
        <v>126</v>
      </c>
      <c r="J33" s="15" t="s">
        <v>64</v>
      </c>
      <c r="K33" s="20" t="s">
        <v>31</v>
      </c>
      <c r="L33" s="14">
        <f t="shared" si="4"/>
        <v>10</v>
      </c>
      <c r="M33" s="14"/>
      <c r="N33" s="14">
        <v>10</v>
      </c>
      <c r="O33" s="14"/>
      <c r="P33" s="14"/>
      <c r="Q33" s="15"/>
      <c r="R33" s="15" t="s">
        <v>33</v>
      </c>
    </row>
    <row r="34" s="4" customFormat="1" ht="31" customHeight="1" spans="1:18">
      <c r="A34" s="14">
        <v>26</v>
      </c>
      <c r="B34" s="19" t="s">
        <v>55</v>
      </c>
      <c r="C34" s="19" t="s">
        <v>56</v>
      </c>
      <c r="D34" s="19" t="s">
        <v>60</v>
      </c>
      <c r="E34" s="19" t="s">
        <v>127</v>
      </c>
      <c r="F34" s="19" t="s">
        <v>27</v>
      </c>
      <c r="G34" s="19" t="s">
        <v>128</v>
      </c>
      <c r="H34" s="15"/>
      <c r="I34" s="31" t="s">
        <v>129</v>
      </c>
      <c r="J34" s="15" t="s">
        <v>64</v>
      </c>
      <c r="K34" s="20" t="s">
        <v>31</v>
      </c>
      <c r="L34" s="14">
        <f t="shared" si="4"/>
        <v>16</v>
      </c>
      <c r="M34" s="14"/>
      <c r="N34" s="14">
        <v>16</v>
      </c>
      <c r="O34" s="14"/>
      <c r="P34" s="14"/>
      <c r="Q34" s="15"/>
      <c r="R34" s="15" t="s">
        <v>33</v>
      </c>
    </row>
    <row r="35" s="4" customFormat="1" ht="72" spans="1:18">
      <c r="A35" s="14">
        <v>27</v>
      </c>
      <c r="B35" s="19" t="s">
        <v>55</v>
      </c>
      <c r="C35" s="19" t="s">
        <v>56</v>
      </c>
      <c r="D35" s="19" t="s">
        <v>60</v>
      </c>
      <c r="E35" s="19" t="s">
        <v>130</v>
      </c>
      <c r="F35" s="19" t="s">
        <v>27</v>
      </c>
      <c r="G35" s="19" t="s">
        <v>131</v>
      </c>
      <c r="H35" s="15"/>
      <c r="I35" s="31" t="s">
        <v>132</v>
      </c>
      <c r="J35" s="15" t="s">
        <v>64</v>
      </c>
      <c r="K35" s="20" t="s">
        <v>31</v>
      </c>
      <c r="L35" s="14">
        <f t="shared" si="4"/>
        <v>20.9654</v>
      </c>
      <c r="M35" s="14"/>
      <c r="N35" s="14">
        <v>20.9654</v>
      </c>
      <c r="O35" s="14"/>
      <c r="P35" s="14"/>
      <c r="Q35" s="15"/>
      <c r="R35" s="15" t="s">
        <v>33</v>
      </c>
    </row>
    <row r="36" s="4" customFormat="1" ht="36" spans="1:18">
      <c r="A36" s="14">
        <v>28</v>
      </c>
      <c r="B36" s="19" t="s">
        <v>55</v>
      </c>
      <c r="C36" s="19" t="s">
        <v>56</v>
      </c>
      <c r="D36" s="19" t="s">
        <v>60</v>
      </c>
      <c r="E36" s="19" t="s">
        <v>133</v>
      </c>
      <c r="F36" s="19" t="s">
        <v>27</v>
      </c>
      <c r="G36" s="19" t="s">
        <v>134</v>
      </c>
      <c r="H36" s="15"/>
      <c r="I36" s="31" t="s">
        <v>135</v>
      </c>
      <c r="J36" s="15" t="s">
        <v>106</v>
      </c>
      <c r="K36" s="20" t="s">
        <v>31</v>
      </c>
      <c r="L36" s="14">
        <f t="shared" si="4"/>
        <v>10</v>
      </c>
      <c r="M36" s="14"/>
      <c r="N36" s="14">
        <v>10</v>
      </c>
      <c r="O36" s="14"/>
      <c r="P36" s="14"/>
      <c r="Q36" s="15"/>
      <c r="R36" s="15" t="s">
        <v>33</v>
      </c>
    </row>
    <row r="37" s="2" customFormat="1" ht="30" customHeight="1" spans="1:18">
      <c r="A37" s="12" t="s">
        <v>136</v>
      </c>
      <c r="B37" s="13"/>
      <c r="C37" s="13"/>
      <c r="D37" s="13"/>
      <c r="E37" s="13"/>
      <c r="F37" s="11"/>
      <c r="G37" s="13"/>
      <c r="H37" s="13"/>
      <c r="I37" s="13"/>
      <c r="J37" s="13"/>
      <c r="K37" s="13"/>
      <c r="L37" s="11">
        <f>SUBTOTAL(9,L38:L46)</f>
        <v>7177.45</v>
      </c>
      <c r="M37" s="11">
        <f>SUBTOTAL(9,M38:M46)</f>
        <v>0</v>
      </c>
      <c r="N37" s="11">
        <f>SUBTOTAL(9,N38:N46)</f>
        <v>6973.45</v>
      </c>
      <c r="O37" s="11">
        <f>SUBTOTAL(9,O38:O46)</f>
        <v>0</v>
      </c>
      <c r="P37" s="11">
        <f>SUBTOTAL(9,P38:P46)</f>
        <v>204</v>
      </c>
      <c r="Q37" s="11"/>
      <c r="R37" s="11"/>
    </row>
    <row r="38" s="5" customFormat="1" ht="38" customHeight="1" spans="1:18">
      <c r="A38" s="14">
        <v>29</v>
      </c>
      <c r="B38" s="16" t="s">
        <v>55</v>
      </c>
      <c r="C38" s="18" t="s">
        <v>56</v>
      </c>
      <c r="D38" s="18" t="s">
        <v>137</v>
      </c>
      <c r="E38" s="16" t="s">
        <v>138</v>
      </c>
      <c r="F38" s="16" t="s">
        <v>27</v>
      </c>
      <c r="G38" s="18" t="s">
        <v>139</v>
      </c>
      <c r="H38" s="17"/>
      <c r="I38" s="30" t="s">
        <v>140</v>
      </c>
      <c r="J38" s="37" t="s">
        <v>64</v>
      </c>
      <c r="K38" s="20" t="s">
        <v>31</v>
      </c>
      <c r="L38" s="14">
        <f>M38+N38+O38+P38</f>
        <v>830</v>
      </c>
      <c r="M38" s="14"/>
      <c r="N38" s="14">
        <v>830</v>
      </c>
      <c r="O38" s="14"/>
      <c r="P38" s="14"/>
      <c r="Q38" s="14"/>
      <c r="R38" s="19" t="s">
        <v>33</v>
      </c>
    </row>
    <row r="39" s="5" customFormat="1" ht="22" customHeight="1" spans="1:18">
      <c r="A39" s="14">
        <v>30</v>
      </c>
      <c r="B39" s="18" t="s">
        <v>55</v>
      </c>
      <c r="C39" s="18" t="s">
        <v>56</v>
      </c>
      <c r="D39" s="18" t="s">
        <v>137</v>
      </c>
      <c r="E39" s="16" t="s">
        <v>141</v>
      </c>
      <c r="F39" s="16" t="s">
        <v>27</v>
      </c>
      <c r="G39" s="18" t="s">
        <v>28</v>
      </c>
      <c r="H39" s="17"/>
      <c r="I39" s="30" t="s">
        <v>142</v>
      </c>
      <c r="J39" s="37" t="s">
        <v>64</v>
      </c>
      <c r="K39" s="20" t="s">
        <v>31</v>
      </c>
      <c r="L39" s="14">
        <f t="shared" ref="L39:L46" si="5">M39+N39+O39+P39</f>
        <v>2800</v>
      </c>
      <c r="M39" s="14"/>
      <c r="N39" s="14">
        <v>2800</v>
      </c>
      <c r="O39" s="14"/>
      <c r="P39" s="14"/>
      <c r="Q39" s="14"/>
      <c r="R39" s="19" t="s">
        <v>33</v>
      </c>
    </row>
    <row r="40" s="5" customFormat="1" ht="22" customHeight="1" spans="1:18">
      <c r="A40" s="14">
        <v>31</v>
      </c>
      <c r="B40" s="16" t="s">
        <v>55</v>
      </c>
      <c r="C40" s="18" t="s">
        <v>56</v>
      </c>
      <c r="D40" s="18" t="s">
        <v>137</v>
      </c>
      <c r="E40" s="18" t="s">
        <v>143</v>
      </c>
      <c r="F40" s="16" t="s">
        <v>27</v>
      </c>
      <c r="G40" s="18" t="s">
        <v>28</v>
      </c>
      <c r="H40" s="17"/>
      <c r="I40" s="30" t="s">
        <v>144</v>
      </c>
      <c r="J40" s="37" t="s">
        <v>64</v>
      </c>
      <c r="K40" s="20" t="s">
        <v>31</v>
      </c>
      <c r="L40" s="14">
        <f t="shared" si="5"/>
        <v>2170</v>
      </c>
      <c r="M40" s="14"/>
      <c r="N40" s="14">
        <v>2170</v>
      </c>
      <c r="O40" s="14"/>
      <c r="P40" s="14"/>
      <c r="Q40" s="14"/>
      <c r="R40" s="19" t="s">
        <v>33</v>
      </c>
    </row>
    <row r="41" s="5" customFormat="1" ht="22" customHeight="1" spans="1:18">
      <c r="A41" s="14">
        <v>32</v>
      </c>
      <c r="B41" s="16" t="s">
        <v>55</v>
      </c>
      <c r="C41" s="18" t="s">
        <v>56</v>
      </c>
      <c r="D41" s="15" t="s">
        <v>145</v>
      </c>
      <c r="E41" s="22" t="s">
        <v>146</v>
      </c>
      <c r="F41" s="18" t="s">
        <v>27</v>
      </c>
      <c r="G41" s="18" t="s">
        <v>77</v>
      </c>
      <c r="H41" s="17"/>
      <c r="I41" s="37" t="s">
        <v>147</v>
      </c>
      <c r="J41" s="37" t="s">
        <v>64</v>
      </c>
      <c r="K41" s="20" t="s">
        <v>31</v>
      </c>
      <c r="L41" s="14">
        <f t="shared" si="5"/>
        <v>29.5</v>
      </c>
      <c r="M41" s="14"/>
      <c r="N41" s="14">
        <v>29.5</v>
      </c>
      <c r="O41" s="14"/>
      <c r="P41" s="14"/>
      <c r="Q41" s="14"/>
      <c r="R41" s="19" t="s">
        <v>33</v>
      </c>
    </row>
    <row r="42" s="5" customFormat="1" ht="22" customHeight="1" spans="1:18">
      <c r="A42" s="14">
        <v>33</v>
      </c>
      <c r="B42" s="16" t="s">
        <v>55</v>
      </c>
      <c r="C42" s="16" t="s">
        <v>56</v>
      </c>
      <c r="D42" s="15" t="s">
        <v>145</v>
      </c>
      <c r="E42" s="16" t="s">
        <v>148</v>
      </c>
      <c r="F42" s="18" t="s">
        <v>27</v>
      </c>
      <c r="G42" s="18" t="s">
        <v>80</v>
      </c>
      <c r="H42" s="17"/>
      <c r="I42" s="30" t="s">
        <v>149</v>
      </c>
      <c r="J42" s="37" t="s">
        <v>64</v>
      </c>
      <c r="K42" s="20" t="s">
        <v>31</v>
      </c>
      <c r="L42" s="14">
        <f t="shared" si="5"/>
        <v>350</v>
      </c>
      <c r="M42" s="14"/>
      <c r="N42" s="14">
        <v>350</v>
      </c>
      <c r="O42" s="14"/>
      <c r="P42" s="14"/>
      <c r="Q42" s="14"/>
      <c r="R42" s="19" t="s">
        <v>33</v>
      </c>
    </row>
    <row r="43" s="5" customFormat="1" ht="22" customHeight="1" spans="1:18">
      <c r="A43" s="14">
        <v>34</v>
      </c>
      <c r="B43" s="16" t="s">
        <v>55</v>
      </c>
      <c r="C43" s="15" t="s">
        <v>56</v>
      </c>
      <c r="D43" s="15" t="s">
        <v>145</v>
      </c>
      <c r="E43" s="22" t="s">
        <v>150</v>
      </c>
      <c r="F43" s="18" t="s">
        <v>27</v>
      </c>
      <c r="G43" s="18" t="s">
        <v>77</v>
      </c>
      <c r="H43" s="17"/>
      <c r="I43" s="30" t="s">
        <v>151</v>
      </c>
      <c r="J43" s="37" t="s">
        <v>64</v>
      </c>
      <c r="K43" s="20" t="s">
        <v>31</v>
      </c>
      <c r="L43" s="14">
        <f t="shared" si="5"/>
        <v>399.95</v>
      </c>
      <c r="M43" s="14"/>
      <c r="N43" s="14">
        <v>195.95</v>
      </c>
      <c r="O43" s="14"/>
      <c r="P43" s="14">
        <v>204</v>
      </c>
      <c r="Q43" s="14"/>
      <c r="R43" s="19" t="s">
        <v>33</v>
      </c>
    </row>
    <row r="44" s="2" customFormat="1" ht="42" customHeight="1" spans="1:18">
      <c r="A44" s="14">
        <v>35</v>
      </c>
      <c r="B44" s="16" t="s">
        <v>55</v>
      </c>
      <c r="C44" s="16" t="s">
        <v>56</v>
      </c>
      <c r="D44" s="16" t="s">
        <v>137</v>
      </c>
      <c r="E44" s="16" t="s">
        <v>152</v>
      </c>
      <c r="F44" s="18" t="s">
        <v>27</v>
      </c>
      <c r="G44" s="18" t="s">
        <v>85</v>
      </c>
      <c r="H44" s="20"/>
      <c r="I44" s="32" t="s">
        <v>153</v>
      </c>
      <c r="J44" s="37" t="s">
        <v>64</v>
      </c>
      <c r="K44" s="20" t="s">
        <v>31</v>
      </c>
      <c r="L44" s="14">
        <f t="shared" si="5"/>
        <v>223</v>
      </c>
      <c r="M44" s="38"/>
      <c r="N44" s="38">
        <v>223</v>
      </c>
      <c r="O44" s="38"/>
      <c r="P44" s="20"/>
      <c r="Q44" s="19"/>
      <c r="R44" s="19" t="s">
        <v>33</v>
      </c>
    </row>
    <row r="45" s="2" customFormat="1" ht="78.75" spans="1:18">
      <c r="A45" s="14">
        <v>36</v>
      </c>
      <c r="B45" s="16" t="s">
        <v>55</v>
      </c>
      <c r="C45" s="16" t="s">
        <v>56</v>
      </c>
      <c r="D45" s="16" t="s">
        <v>137</v>
      </c>
      <c r="E45" s="16" t="s">
        <v>154</v>
      </c>
      <c r="F45" s="18" t="s">
        <v>27</v>
      </c>
      <c r="G45" s="18" t="s">
        <v>80</v>
      </c>
      <c r="H45" s="19" t="s">
        <v>155</v>
      </c>
      <c r="I45" s="32" t="s">
        <v>156</v>
      </c>
      <c r="J45" s="37" t="s">
        <v>64</v>
      </c>
      <c r="K45" s="20" t="s">
        <v>31</v>
      </c>
      <c r="L45" s="14">
        <f t="shared" si="5"/>
        <v>340</v>
      </c>
      <c r="M45" s="38"/>
      <c r="N45" s="38">
        <v>340</v>
      </c>
      <c r="O45" s="38"/>
      <c r="P45" s="20"/>
      <c r="Q45" s="19"/>
      <c r="R45" s="19" t="s">
        <v>33</v>
      </c>
    </row>
    <row r="46" s="2" customFormat="1" ht="33.75" spans="1:18">
      <c r="A46" s="14">
        <v>37</v>
      </c>
      <c r="B46" s="16" t="s">
        <v>55</v>
      </c>
      <c r="C46" s="16" t="s">
        <v>56</v>
      </c>
      <c r="D46" s="16" t="s">
        <v>137</v>
      </c>
      <c r="E46" s="16" t="s">
        <v>157</v>
      </c>
      <c r="F46" s="16" t="s">
        <v>27</v>
      </c>
      <c r="G46" s="18" t="s">
        <v>80</v>
      </c>
      <c r="H46" s="20"/>
      <c r="I46" s="30" t="s">
        <v>158</v>
      </c>
      <c r="J46" s="37" t="s">
        <v>64</v>
      </c>
      <c r="K46" s="14" t="s">
        <v>31</v>
      </c>
      <c r="L46" s="14">
        <f t="shared" si="5"/>
        <v>35</v>
      </c>
      <c r="M46" s="38"/>
      <c r="N46" s="38">
        <v>35</v>
      </c>
      <c r="O46" s="38"/>
      <c r="P46" s="20"/>
      <c r="Q46" s="19"/>
      <c r="R46" s="19" t="s">
        <v>33</v>
      </c>
    </row>
    <row r="47" s="2" customFormat="1" ht="30" customHeight="1" spans="1:18">
      <c r="A47" s="12" t="s">
        <v>159</v>
      </c>
      <c r="B47" s="13"/>
      <c r="C47" s="13"/>
      <c r="D47" s="13"/>
      <c r="E47" s="13"/>
      <c r="F47" s="11"/>
      <c r="G47" s="13"/>
      <c r="H47" s="13"/>
      <c r="I47" s="13"/>
      <c r="J47" s="13"/>
      <c r="K47" s="13"/>
      <c r="L47" s="11">
        <f>SUBTOTAL(9,L48:L48)</f>
        <v>5015.25</v>
      </c>
      <c r="M47" s="11">
        <f>SUBTOTAL(9,M48:M48)</f>
        <v>3078.75</v>
      </c>
      <c r="N47" s="11">
        <f>SUBTOTAL(9,N48:N48)</f>
        <v>1936.5</v>
      </c>
      <c r="O47" s="11">
        <f>SUBTOTAL(9,O48:O48)</f>
        <v>0</v>
      </c>
      <c r="P47" s="11">
        <f>SUBTOTAL(9,P48:P48)</f>
        <v>0</v>
      </c>
      <c r="Q47" s="14"/>
      <c r="R47" s="14"/>
    </row>
    <row r="48" s="2" customFormat="1" ht="48" spans="1:18">
      <c r="A48" s="14">
        <v>38</v>
      </c>
      <c r="B48" s="15" t="s">
        <v>55</v>
      </c>
      <c r="C48" s="15" t="s">
        <v>160</v>
      </c>
      <c r="D48" s="15" t="s">
        <v>161</v>
      </c>
      <c r="E48" s="14" t="s">
        <v>162</v>
      </c>
      <c r="F48" s="15" t="s">
        <v>90</v>
      </c>
      <c r="G48" s="15" t="s">
        <v>28</v>
      </c>
      <c r="H48" s="14"/>
      <c r="I48" s="37" t="s">
        <v>163</v>
      </c>
      <c r="J48" s="15" t="s">
        <v>64</v>
      </c>
      <c r="K48" s="14" t="s">
        <v>164</v>
      </c>
      <c r="L48" s="14">
        <f>M48+N48+O48+P48</f>
        <v>5015.25</v>
      </c>
      <c r="M48" s="14">
        <v>3078.75</v>
      </c>
      <c r="N48" s="14">
        <v>1936.5</v>
      </c>
      <c r="O48" s="14"/>
      <c r="P48" s="14"/>
      <c r="Q48" s="14"/>
      <c r="R48" s="15" t="s">
        <v>33</v>
      </c>
    </row>
    <row r="49" s="2" customFormat="1" ht="30" customHeight="1" spans="1:18">
      <c r="A49" s="12" t="s">
        <v>165</v>
      </c>
      <c r="B49" s="13"/>
      <c r="C49" s="13"/>
      <c r="D49" s="13"/>
      <c r="E49" s="13"/>
      <c r="F49" s="11"/>
      <c r="G49" s="13"/>
      <c r="H49" s="13"/>
      <c r="I49" s="13"/>
      <c r="J49" s="13"/>
      <c r="K49" s="13"/>
      <c r="L49" s="11">
        <f>SUBTOTAL(9,L50:L52)</f>
        <v>2632</v>
      </c>
      <c r="M49" s="11">
        <f>SUBTOTAL(9,M50:M52)</f>
        <v>0</v>
      </c>
      <c r="N49" s="11">
        <f>SUBTOTAL(9,N50:N52)</f>
        <v>2460</v>
      </c>
      <c r="O49" s="11">
        <f>SUBTOTAL(9,O50:O52)</f>
        <v>0</v>
      </c>
      <c r="P49" s="11">
        <f>SUBTOTAL(9,P50:P52)</f>
        <v>172</v>
      </c>
      <c r="Q49" s="11"/>
      <c r="R49" s="11"/>
    </row>
    <row r="50" s="4" customFormat="1" ht="33" customHeight="1" spans="1:18">
      <c r="A50" s="14">
        <v>39</v>
      </c>
      <c r="B50" s="16" t="s">
        <v>55</v>
      </c>
      <c r="C50" s="16" t="s">
        <v>166</v>
      </c>
      <c r="D50" s="16" t="s">
        <v>167</v>
      </c>
      <c r="E50" s="16" t="s">
        <v>168</v>
      </c>
      <c r="F50" s="16" t="s">
        <v>27</v>
      </c>
      <c r="G50" s="18" t="s">
        <v>28</v>
      </c>
      <c r="H50" s="15"/>
      <c r="I50" s="32" t="s">
        <v>169</v>
      </c>
      <c r="J50" s="15" t="s">
        <v>64</v>
      </c>
      <c r="K50" s="14" t="s">
        <v>65</v>
      </c>
      <c r="L50" s="14">
        <f>M50+N50+O50+P50</f>
        <v>2000</v>
      </c>
      <c r="M50" s="14"/>
      <c r="N50" s="14">
        <v>2000</v>
      </c>
      <c r="O50" s="14"/>
      <c r="P50" s="14"/>
      <c r="Q50" s="44"/>
      <c r="R50" s="15" t="s">
        <v>33</v>
      </c>
    </row>
    <row r="51" s="4" customFormat="1" ht="33" customHeight="1" spans="1:18">
      <c r="A51" s="14">
        <v>40</v>
      </c>
      <c r="B51" s="16" t="s">
        <v>55</v>
      </c>
      <c r="C51" s="16" t="s">
        <v>166</v>
      </c>
      <c r="D51" s="16" t="s">
        <v>170</v>
      </c>
      <c r="E51" s="22" t="s">
        <v>171</v>
      </c>
      <c r="F51" s="18" t="s">
        <v>27</v>
      </c>
      <c r="G51" s="18" t="s">
        <v>80</v>
      </c>
      <c r="H51" s="15" t="s">
        <v>172</v>
      </c>
      <c r="I51" s="37" t="s">
        <v>173</v>
      </c>
      <c r="J51" s="15" t="s">
        <v>64</v>
      </c>
      <c r="K51" s="14" t="s">
        <v>65</v>
      </c>
      <c r="L51" s="14">
        <f>M51+N51+O51+P51</f>
        <v>290</v>
      </c>
      <c r="M51" s="14"/>
      <c r="N51" s="14">
        <v>290</v>
      </c>
      <c r="O51" s="14"/>
      <c r="P51" s="14"/>
      <c r="Q51" s="44"/>
      <c r="R51" s="15" t="s">
        <v>33</v>
      </c>
    </row>
    <row r="52" s="4" customFormat="1" ht="76" customHeight="1" spans="1:18">
      <c r="A52" s="14">
        <v>41</v>
      </c>
      <c r="B52" s="16" t="s">
        <v>55</v>
      </c>
      <c r="C52" s="18" t="s">
        <v>166</v>
      </c>
      <c r="D52" s="16" t="s">
        <v>170</v>
      </c>
      <c r="E52" s="16" t="s">
        <v>174</v>
      </c>
      <c r="F52" s="18" t="s">
        <v>27</v>
      </c>
      <c r="G52" s="15" t="s">
        <v>103</v>
      </c>
      <c r="H52" s="18" t="s">
        <v>175</v>
      </c>
      <c r="I52" s="30" t="s">
        <v>176</v>
      </c>
      <c r="J52" s="15" t="s">
        <v>106</v>
      </c>
      <c r="K52" s="20" t="s">
        <v>31</v>
      </c>
      <c r="L52" s="14">
        <f>M52+N52+O52+P52</f>
        <v>342</v>
      </c>
      <c r="M52" s="14"/>
      <c r="N52" s="14">
        <v>170</v>
      </c>
      <c r="O52" s="14"/>
      <c r="P52" s="14">
        <v>172</v>
      </c>
      <c r="Q52" s="15"/>
      <c r="R52" s="43" t="s">
        <v>33</v>
      </c>
    </row>
    <row r="53" s="2" customFormat="1" ht="30" customHeight="1" spans="1:18">
      <c r="A53" s="12" t="s">
        <v>177</v>
      </c>
      <c r="B53" s="13"/>
      <c r="C53" s="13"/>
      <c r="D53" s="13"/>
      <c r="E53" s="13"/>
      <c r="F53" s="11"/>
      <c r="G53" s="13"/>
      <c r="H53" s="13"/>
      <c r="I53" s="13"/>
      <c r="J53" s="13"/>
      <c r="K53" s="13"/>
      <c r="L53" s="11">
        <f>SUBTOTAL(9,L54:L57)</f>
        <v>2160</v>
      </c>
      <c r="M53" s="11">
        <f>SUBTOTAL(9,M54:M57)</f>
        <v>900</v>
      </c>
      <c r="N53" s="11">
        <f>SUBTOTAL(9,N54:N57)</f>
        <v>1260</v>
      </c>
      <c r="O53" s="11">
        <f>SUBTOTAL(9,O54:O57)</f>
        <v>0</v>
      </c>
      <c r="P53" s="11">
        <f>SUBTOTAL(9,P54:P57)</f>
        <v>0</v>
      </c>
      <c r="Q53" s="11"/>
      <c r="R53" s="11"/>
    </row>
    <row r="54" s="2" customFormat="1" ht="30" customHeight="1" spans="1:18">
      <c r="A54" s="14">
        <v>42</v>
      </c>
      <c r="B54" s="21" t="s">
        <v>55</v>
      </c>
      <c r="C54" s="21" t="s">
        <v>56</v>
      </c>
      <c r="D54" s="21" t="s">
        <v>178</v>
      </c>
      <c r="E54" s="21" t="s">
        <v>179</v>
      </c>
      <c r="F54" s="21" t="s">
        <v>27</v>
      </c>
      <c r="G54" s="21" t="s">
        <v>91</v>
      </c>
      <c r="H54" s="21"/>
      <c r="I54" s="34" t="s">
        <v>180</v>
      </c>
      <c r="J54" s="21" t="s">
        <v>64</v>
      </c>
      <c r="K54" s="14" t="s">
        <v>65</v>
      </c>
      <c r="L54" s="14">
        <f>M54+N54+O54+P54</f>
        <v>1900</v>
      </c>
      <c r="M54" s="21">
        <v>900</v>
      </c>
      <c r="N54" s="21">
        <v>1000</v>
      </c>
      <c r="O54" s="21"/>
      <c r="P54" s="21"/>
      <c r="Q54" s="21"/>
      <c r="R54" s="21" t="s">
        <v>33</v>
      </c>
    </row>
    <row r="55" s="2" customFormat="1" ht="71.25" spans="1:18">
      <c r="A55" s="14">
        <v>43</v>
      </c>
      <c r="B55" s="18" t="s">
        <v>55</v>
      </c>
      <c r="C55" s="18" t="s">
        <v>56</v>
      </c>
      <c r="D55" s="18" t="s">
        <v>181</v>
      </c>
      <c r="E55" s="16" t="s">
        <v>182</v>
      </c>
      <c r="F55" s="16" t="s">
        <v>27</v>
      </c>
      <c r="G55" s="18" t="s">
        <v>134</v>
      </c>
      <c r="H55" s="21"/>
      <c r="I55" s="18" t="s">
        <v>183</v>
      </c>
      <c r="J55" s="18" t="s">
        <v>184</v>
      </c>
      <c r="K55" s="20" t="s">
        <v>31</v>
      </c>
      <c r="L55" s="14">
        <f>M55+N55+O55+P55</f>
        <v>70</v>
      </c>
      <c r="M55" s="21"/>
      <c r="N55" s="21">
        <v>70</v>
      </c>
      <c r="O55" s="21"/>
      <c r="P55" s="21"/>
      <c r="Q55" s="21"/>
      <c r="R55" s="15" t="s">
        <v>33</v>
      </c>
    </row>
    <row r="56" s="2" customFormat="1" ht="90" spans="1:18">
      <c r="A56" s="14">
        <v>44</v>
      </c>
      <c r="B56" s="16" t="s">
        <v>55</v>
      </c>
      <c r="C56" s="16" t="s">
        <v>56</v>
      </c>
      <c r="D56" s="16" t="s">
        <v>181</v>
      </c>
      <c r="E56" s="16" t="s">
        <v>185</v>
      </c>
      <c r="F56" s="15" t="s">
        <v>27</v>
      </c>
      <c r="G56" s="18" t="s">
        <v>186</v>
      </c>
      <c r="H56" s="21"/>
      <c r="I56" s="30" t="s">
        <v>187</v>
      </c>
      <c r="J56" s="39" t="s">
        <v>184</v>
      </c>
      <c r="K56" s="20" t="s">
        <v>31</v>
      </c>
      <c r="L56" s="14">
        <f>M56+N56+O56+P56</f>
        <v>100</v>
      </c>
      <c r="M56" s="21"/>
      <c r="N56" s="21">
        <v>100</v>
      </c>
      <c r="O56" s="21"/>
      <c r="P56" s="21"/>
      <c r="Q56" s="21"/>
      <c r="R56" s="15" t="s">
        <v>33</v>
      </c>
    </row>
    <row r="57" s="2" customFormat="1" ht="33.75" spans="1:18">
      <c r="A57" s="14">
        <v>45</v>
      </c>
      <c r="B57" s="16" t="s">
        <v>55</v>
      </c>
      <c r="C57" s="16" t="s">
        <v>56</v>
      </c>
      <c r="D57" s="16" t="s">
        <v>181</v>
      </c>
      <c r="E57" s="16" t="s">
        <v>188</v>
      </c>
      <c r="F57" s="18" t="s">
        <v>27</v>
      </c>
      <c r="G57" s="18" t="s">
        <v>80</v>
      </c>
      <c r="H57" s="21"/>
      <c r="I57" s="32" t="s">
        <v>189</v>
      </c>
      <c r="J57" s="39" t="s">
        <v>184</v>
      </c>
      <c r="K57" s="20" t="s">
        <v>31</v>
      </c>
      <c r="L57" s="14">
        <f>M57+N57+O57+P57</f>
        <v>90</v>
      </c>
      <c r="M57" s="21"/>
      <c r="N57" s="21">
        <v>90</v>
      </c>
      <c r="O57" s="21"/>
      <c r="P57" s="21"/>
      <c r="Q57" s="21"/>
      <c r="R57" s="15" t="s">
        <v>33</v>
      </c>
    </row>
    <row r="58" s="2" customFormat="1" ht="30" customHeight="1" spans="1:18">
      <c r="A58" s="12" t="s">
        <v>190</v>
      </c>
      <c r="B58" s="13"/>
      <c r="C58" s="13"/>
      <c r="D58" s="13"/>
      <c r="E58" s="13"/>
      <c r="F58" s="11"/>
      <c r="G58" s="13"/>
      <c r="H58" s="13"/>
      <c r="I58" s="13"/>
      <c r="J58" s="13"/>
      <c r="K58" s="13"/>
      <c r="L58" s="11">
        <f t="shared" ref="L58:P58" si="6">SUBTOTAL(9,L59:L59)</f>
        <v>450</v>
      </c>
      <c r="M58" s="11">
        <f t="shared" si="6"/>
        <v>0</v>
      </c>
      <c r="N58" s="11">
        <f t="shared" si="6"/>
        <v>450</v>
      </c>
      <c r="O58" s="11">
        <f t="shared" si="6"/>
        <v>0</v>
      </c>
      <c r="P58" s="11">
        <f t="shared" si="6"/>
        <v>0</v>
      </c>
      <c r="Q58" s="14"/>
      <c r="R58" s="14"/>
    </row>
    <row r="59" s="3" customFormat="1" ht="35" customHeight="1" spans="1:18">
      <c r="A59" s="14">
        <v>46</v>
      </c>
      <c r="B59" s="16" t="s">
        <v>55</v>
      </c>
      <c r="C59" s="19" t="s">
        <v>191</v>
      </c>
      <c r="D59" s="19" t="s">
        <v>192</v>
      </c>
      <c r="E59" s="16" t="s">
        <v>193</v>
      </c>
      <c r="F59" s="19" t="s">
        <v>27</v>
      </c>
      <c r="G59" s="19" t="s">
        <v>28</v>
      </c>
      <c r="H59" s="20"/>
      <c r="I59" s="30" t="s">
        <v>194</v>
      </c>
      <c r="J59" s="19" t="s">
        <v>38</v>
      </c>
      <c r="K59" s="20" t="s">
        <v>31</v>
      </c>
      <c r="L59" s="14">
        <f>M59+N59+O59+P59</f>
        <v>450</v>
      </c>
      <c r="M59" s="20"/>
      <c r="N59" s="20">
        <v>450</v>
      </c>
      <c r="O59" s="20"/>
      <c r="P59" s="20"/>
      <c r="Q59" s="20"/>
      <c r="R59" s="19" t="s">
        <v>33</v>
      </c>
    </row>
    <row r="60" s="2" customFormat="1" ht="30" customHeight="1" spans="1:18">
      <c r="A60" s="12" t="s">
        <v>195</v>
      </c>
      <c r="B60" s="13"/>
      <c r="C60" s="13"/>
      <c r="D60" s="13"/>
      <c r="E60" s="13"/>
      <c r="F60" s="11"/>
      <c r="G60" s="13"/>
      <c r="H60" s="13"/>
      <c r="I60" s="13"/>
      <c r="J60" s="13"/>
      <c r="K60" s="13"/>
      <c r="L60" s="11">
        <f>SUBTOTAL(9,L61:L62)</f>
        <v>440</v>
      </c>
      <c r="M60" s="11">
        <f>SUBTOTAL(9,M61:M62)</f>
        <v>0</v>
      </c>
      <c r="N60" s="11">
        <f>SUBTOTAL(9,N61:N62)</f>
        <v>440</v>
      </c>
      <c r="O60" s="11">
        <f>SUBTOTAL(9,O61:O62)</f>
        <v>0</v>
      </c>
      <c r="P60" s="11">
        <f>SUBTOTAL(9,P61:P62)</f>
        <v>0</v>
      </c>
      <c r="Q60" s="11"/>
      <c r="R60" s="11"/>
    </row>
    <row r="61" s="4" customFormat="1" ht="27" customHeight="1" spans="1:18">
      <c r="A61" s="14">
        <v>47</v>
      </c>
      <c r="B61" s="19" t="s">
        <v>55</v>
      </c>
      <c r="C61" s="19" t="s">
        <v>56</v>
      </c>
      <c r="D61" s="19" t="s">
        <v>60</v>
      </c>
      <c r="E61" s="20" t="s">
        <v>196</v>
      </c>
      <c r="F61" s="19" t="s">
        <v>27</v>
      </c>
      <c r="G61" s="19" t="s">
        <v>74</v>
      </c>
      <c r="H61" s="14"/>
      <c r="I61" s="31" t="s">
        <v>197</v>
      </c>
      <c r="J61" s="15" t="s">
        <v>64</v>
      </c>
      <c r="K61" s="20" t="s">
        <v>31</v>
      </c>
      <c r="L61" s="14">
        <f>M61+N61+O61+P61</f>
        <v>300</v>
      </c>
      <c r="M61" s="14"/>
      <c r="N61" s="14">
        <v>300</v>
      </c>
      <c r="O61" s="14"/>
      <c r="P61" s="14"/>
      <c r="Q61" s="14"/>
      <c r="R61" s="43" t="s">
        <v>33</v>
      </c>
    </row>
    <row r="62" s="2" customFormat="1" ht="60" spans="1:18">
      <c r="A62" s="14">
        <v>48</v>
      </c>
      <c r="B62" s="19" t="s">
        <v>55</v>
      </c>
      <c r="C62" s="19" t="s">
        <v>56</v>
      </c>
      <c r="D62" s="19" t="s">
        <v>60</v>
      </c>
      <c r="E62" s="19" t="s">
        <v>198</v>
      </c>
      <c r="F62" s="19" t="s">
        <v>27</v>
      </c>
      <c r="G62" s="19" t="s">
        <v>199</v>
      </c>
      <c r="H62" s="17"/>
      <c r="I62" s="31" t="s">
        <v>200</v>
      </c>
      <c r="J62" s="15" t="s">
        <v>64</v>
      </c>
      <c r="K62" s="20" t="s">
        <v>31</v>
      </c>
      <c r="L62" s="14">
        <f>M62+N62+O62+P62</f>
        <v>140</v>
      </c>
      <c r="M62" s="14"/>
      <c r="N62" s="14">
        <v>140</v>
      </c>
      <c r="O62" s="14"/>
      <c r="P62" s="14"/>
      <c r="Q62" s="15"/>
      <c r="R62" s="15" t="s">
        <v>33</v>
      </c>
    </row>
    <row r="63" s="2" customFormat="1" ht="30" customHeight="1" spans="1:18">
      <c r="A63" s="12" t="s">
        <v>201</v>
      </c>
      <c r="B63" s="13"/>
      <c r="C63" s="13"/>
      <c r="D63" s="13"/>
      <c r="E63" s="13"/>
      <c r="F63" s="11"/>
      <c r="G63" s="13"/>
      <c r="H63" s="13"/>
      <c r="I63" s="13"/>
      <c r="J63" s="13"/>
      <c r="K63" s="13"/>
      <c r="L63" s="11">
        <f>L64+L74+L77</f>
        <v>9402.8</v>
      </c>
      <c r="M63" s="11">
        <f>M64+M74+M77</f>
        <v>964</v>
      </c>
      <c r="N63" s="11">
        <f>N64+N74+N77</f>
        <v>6638.8</v>
      </c>
      <c r="O63" s="11">
        <f>O64+O74+O77</f>
        <v>0</v>
      </c>
      <c r="P63" s="11">
        <f>P64+P74+P77</f>
        <v>1800</v>
      </c>
      <c r="Q63" s="11"/>
      <c r="R63" s="11"/>
    </row>
    <row r="64" s="2" customFormat="1" ht="30" customHeight="1" spans="1:18">
      <c r="A64" s="12" t="s">
        <v>202</v>
      </c>
      <c r="B64" s="13"/>
      <c r="C64" s="13"/>
      <c r="D64" s="13"/>
      <c r="E64" s="13"/>
      <c r="F64" s="11"/>
      <c r="G64" s="13"/>
      <c r="H64" s="13"/>
      <c r="I64" s="13"/>
      <c r="J64" s="13"/>
      <c r="K64" s="13"/>
      <c r="L64" s="40">
        <f>L65+L72</f>
        <v>3179</v>
      </c>
      <c r="M64" s="40">
        <f>M65+M72</f>
        <v>664</v>
      </c>
      <c r="N64" s="40">
        <f>N65+N72</f>
        <v>2515</v>
      </c>
      <c r="O64" s="40">
        <f>O65+O72</f>
        <v>0</v>
      </c>
      <c r="P64" s="40">
        <f>P65+P72</f>
        <v>0</v>
      </c>
      <c r="Q64" s="11"/>
      <c r="R64" s="11"/>
    </row>
    <row r="65" s="2" customFormat="1" ht="30" customHeight="1" spans="1:18">
      <c r="A65" s="13" t="s">
        <v>203</v>
      </c>
      <c r="B65" s="13"/>
      <c r="C65" s="13"/>
      <c r="D65" s="13"/>
      <c r="E65" s="13"/>
      <c r="F65" s="11"/>
      <c r="G65" s="13"/>
      <c r="H65" s="13"/>
      <c r="I65" s="13"/>
      <c r="J65" s="13"/>
      <c r="K65" s="13"/>
      <c r="L65" s="40">
        <f>SUBTOTAL(9,L66:L71)</f>
        <v>2823</v>
      </c>
      <c r="M65" s="40">
        <f>SUBTOTAL(9,M66:M71)</f>
        <v>564</v>
      </c>
      <c r="N65" s="40">
        <f>SUBTOTAL(9,N66:N71)</f>
        <v>2259</v>
      </c>
      <c r="O65" s="40">
        <f>SUBTOTAL(9,O66:O71)</f>
        <v>0</v>
      </c>
      <c r="P65" s="11">
        <f>SUBTOTAL(9,P66:P71)</f>
        <v>0</v>
      </c>
      <c r="Q65" s="11"/>
      <c r="R65" s="11"/>
    </row>
    <row r="66" s="2" customFormat="1" ht="27" customHeight="1" spans="1:18">
      <c r="A66" s="14">
        <v>49</v>
      </c>
      <c r="B66" s="16" t="s">
        <v>55</v>
      </c>
      <c r="C66" s="16" t="s">
        <v>56</v>
      </c>
      <c r="D66" s="16" t="s">
        <v>181</v>
      </c>
      <c r="E66" s="16" t="s">
        <v>204</v>
      </c>
      <c r="F66" s="16" t="s">
        <v>27</v>
      </c>
      <c r="G66" s="19" t="s">
        <v>80</v>
      </c>
      <c r="H66" s="18" t="s">
        <v>77</v>
      </c>
      <c r="I66" s="32" t="s">
        <v>205</v>
      </c>
      <c r="J66" s="19" t="s">
        <v>206</v>
      </c>
      <c r="K66" s="20" t="s">
        <v>31</v>
      </c>
      <c r="L66" s="14">
        <f t="shared" ref="L66:L71" si="7">M66+N66+O66+P66</f>
        <v>571</v>
      </c>
      <c r="M66" s="38"/>
      <c r="N66" s="38">
        <v>571</v>
      </c>
      <c r="O66" s="38"/>
      <c r="P66" s="20"/>
      <c r="Q66" s="29" t="s">
        <v>207</v>
      </c>
      <c r="R66" s="19" t="s">
        <v>33</v>
      </c>
    </row>
    <row r="67" s="2" customFormat="1" ht="27" customHeight="1" spans="1:18">
      <c r="A67" s="14">
        <v>50</v>
      </c>
      <c r="B67" s="16" t="s">
        <v>208</v>
      </c>
      <c r="C67" s="16" t="s">
        <v>209</v>
      </c>
      <c r="D67" s="16" t="s">
        <v>94</v>
      </c>
      <c r="E67" s="16" t="s">
        <v>210</v>
      </c>
      <c r="F67" s="16" t="s">
        <v>27</v>
      </c>
      <c r="G67" s="19" t="s">
        <v>80</v>
      </c>
      <c r="H67" s="18" t="s">
        <v>211</v>
      </c>
      <c r="I67" s="32" t="s">
        <v>212</v>
      </c>
      <c r="J67" s="19" t="s">
        <v>206</v>
      </c>
      <c r="K67" s="20" t="s">
        <v>31</v>
      </c>
      <c r="L67" s="14">
        <f t="shared" si="7"/>
        <v>180</v>
      </c>
      <c r="M67" s="38"/>
      <c r="N67" s="38">
        <v>180</v>
      </c>
      <c r="O67" s="38"/>
      <c r="P67" s="20"/>
      <c r="Q67" s="29" t="s">
        <v>207</v>
      </c>
      <c r="R67" s="19" t="s">
        <v>33</v>
      </c>
    </row>
    <row r="68" s="2" customFormat="1" ht="27" customHeight="1" spans="1:18">
      <c r="A68" s="14">
        <v>51</v>
      </c>
      <c r="B68" s="16" t="s">
        <v>55</v>
      </c>
      <c r="C68" s="16" t="s">
        <v>56</v>
      </c>
      <c r="D68" s="16" t="s">
        <v>181</v>
      </c>
      <c r="E68" s="16" t="s">
        <v>213</v>
      </c>
      <c r="F68" s="16" t="s">
        <v>27</v>
      </c>
      <c r="G68" s="19" t="s">
        <v>80</v>
      </c>
      <c r="H68" s="18" t="s">
        <v>214</v>
      </c>
      <c r="I68" s="32" t="s">
        <v>215</v>
      </c>
      <c r="J68" s="19" t="s">
        <v>206</v>
      </c>
      <c r="K68" s="20" t="s">
        <v>31</v>
      </c>
      <c r="L68" s="14">
        <f t="shared" si="7"/>
        <v>332</v>
      </c>
      <c r="M68" s="38"/>
      <c r="N68" s="38">
        <v>332</v>
      </c>
      <c r="O68" s="38"/>
      <c r="P68" s="20"/>
      <c r="Q68" s="29" t="s">
        <v>207</v>
      </c>
      <c r="R68" s="19" t="s">
        <v>33</v>
      </c>
    </row>
    <row r="69" s="2" customFormat="1" ht="27" customHeight="1" spans="1:18">
      <c r="A69" s="14">
        <v>52</v>
      </c>
      <c r="B69" s="16" t="s">
        <v>208</v>
      </c>
      <c r="C69" s="16" t="s">
        <v>209</v>
      </c>
      <c r="D69" s="16" t="s">
        <v>94</v>
      </c>
      <c r="E69" s="16" t="s">
        <v>216</v>
      </c>
      <c r="F69" s="16" t="s">
        <v>27</v>
      </c>
      <c r="G69" s="19" t="s">
        <v>80</v>
      </c>
      <c r="H69" s="18" t="s">
        <v>80</v>
      </c>
      <c r="I69" s="32" t="s">
        <v>217</v>
      </c>
      <c r="J69" s="19" t="s">
        <v>206</v>
      </c>
      <c r="K69" s="20" t="s">
        <v>31</v>
      </c>
      <c r="L69" s="14">
        <f t="shared" si="7"/>
        <v>160</v>
      </c>
      <c r="M69" s="38"/>
      <c r="N69" s="38">
        <v>160</v>
      </c>
      <c r="O69" s="38"/>
      <c r="P69" s="20"/>
      <c r="Q69" s="16" t="s">
        <v>207</v>
      </c>
      <c r="R69" s="19" t="s">
        <v>33</v>
      </c>
    </row>
    <row r="70" s="2" customFormat="1" ht="33.75" spans="1:18">
      <c r="A70" s="14">
        <v>53</v>
      </c>
      <c r="B70" s="16" t="s">
        <v>208</v>
      </c>
      <c r="C70" s="16" t="s">
        <v>209</v>
      </c>
      <c r="D70" s="16" t="s">
        <v>218</v>
      </c>
      <c r="E70" s="16" t="s">
        <v>219</v>
      </c>
      <c r="F70" s="19" t="s">
        <v>90</v>
      </c>
      <c r="G70" s="18" t="s">
        <v>85</v>
      </c>
      <c r="H70" s="18"/>
      <c r="I70" s="32" t="s">
        <v>220</v>
      </c>
      <c r="J70" s="45" t="s">
        <v>64</v>
      </c>
      <c r="K70" s="20" t="s">
        <v>65</v>
      </c>
      <c r="L70" s="14">
        <f t="shared" si="7"/>
        <v>1500</v>
      </c>
      <c r="M70" s="38">
        <v>500</v>
      </c>
      <c r="N70" s="38">
        <v>1000</v>
      </c>
      <c r="O70" s="38"/>
      <c r="P70" s="20"/>
      <c r="Q70" s="19"/>
      <c r="R70" s="19" t="s">
        <v>33</v>
      </c>
    </row>
    <row r="71" s="2" customFormat="1" ht="45" spans="1:18">
      <c r="A71" s="14">
        <v>54</v>
      </c>
      <c r="B71" s="16" t="s">
        <v>208</v>
      </c>
      <c r="C71" s="16" t="s">
        <v>209</v>
      </c>
      <c r="D71" s="16" t="s">
        <v>218</v>
      </c>
      <c r="E71" s="16" t="s">
        <v>221</v>
      </c>
      <c r="F71" s="19" t="s">
        <v>90</v>
      </c>
      <c r="G71" s="18" t="s">
        <v>139</v>
      </c>
      <c r="H71" s="18"/>
      <c r="I71" s="32" t="s">
        <v>222</v>
      </c>
      <c r="J71" s="39" t="s">
        <v>64</v>
      </c>
      <c r="K71" s="20" t="s">
        <v>65</v>
      </c>
      <c r="L71" s="14">
        <f t="shared" si="7"/>
        <v>80</v>
      </c>
      <c r="M71" s="20">
        <v>64</v>
      </c>
      <c r="N71" s="20">
        <v>16</v>
      </c>
      <c r="O71" s="20"/>
      <c r="P71" s="20"/>
      <c r="Q71" s="19"/>
      <c r="R71" s="19" t="s">
        <v>33</v>
      </c>
    </row>
    <row r="72" s="2" customFormat="1" ht="30" customHeight="1" spans="1:18">
      <c r="A72" s="13" t="s">
        <v>223</v>
      </c>
      <c r="B72" s="13"/>
      <c r="C72" s="13"/>
      <c r="D72" s="13"/>
      <c r="E72" s="13"/>
      <c r="F72" s="11"/>
      <c r="G72" s="13"/>
      <c r="H72" s="13"/>
      <c r="I72" s="13"/>
      <c r="J72" s="13"/>
      <c r="K72" s="13"/>
      <c r="L72" s="40">
        <f>SUBTOTAL(9,L73:L73)</f>
        <v>356</v>
      </c>
      <c r="M72" s="40">
        <f>SUBTOTAL(9,M73:M73)</f>
        <v>100</v>
      </c>
      <c r="N72" s="40">
        <f>SUBTOTAL(9,N73:N73)</f>
        <v>256</v>
      </c>
      <c r="O72" s="40">
        <f>SUBTOTAL(9,O73:O73)</f>
        <v>0</v>
      </c>
      <c r="P72" s="11">
        <f>SUBTOTAL(9,P73:P73)</f>
        <v>0</v>
      </c>
      <c r="Q72" s="11"/>
      <c r="R72" s="11"/>
    </row>
    <row r="73" s="2" customFormat="1" ht="42" customHeight="1" spans="1:18">
      <c r="A73" s="14">
        <v>55</v>
      </c>
      <c r="B73" s="15" t="s">
        <v>208</v>
      </c>
      <c r="C73" s="15" t="s">
        <v>209</v>
      </c>
      <c r="D73" s="15" t="s">
        <v>224</v>
      </c>
      <c r="E73" s="15" t="s">
        <v>225</v>
      </c>
      <c r="F73" s="15" t="s">
        <v>27</v>
      </c>
      <c r="G73" s="15" t="s">
        <v>91</v>
      </c>
      <c r="H73" s="15" t="s">
        <v>92</v>
      </c>
      <c r="I73" s="37" t="s">
        <v>226</v>
      </c>
      <c r="J73" s="15" t="s">
        <v>184</v>
      </c>
      <c r="K73" s="14" t="s">
        <v>65</v>
      </c>
      <c r="L73" s="14">
        <f>M73+N73+O73+P73</f>
        <v>356</v>
      </c>
      <c r="M73" s="14">
        <v>100</v>
      </c>
      <c r="N73" s="14">
        <v>256</v>
      </c>
      <c r="O73" s="14"/>
      <c r="P73" s="14"/>
      <c r="Q73" s="15" t="s">
        <v>227</v>
      </c>
      <c r="R73" s="15" t="s">
        <v>33</v>
      </c>
    </row>
    <row r="74" s="2" customFormat="1" ht="30" customHeight="1" spans="1:18">
      <c r="A74" s="12" t="s">
        <v>228</v>
      </c>
      <c r="B74" s="13"/>
      <c r="C74" s="13"/>
      <c r="D74" s="13"/>
      <c r="E74" s="13"/>
      <c r="F74" s="11"/>
      <c r="G74" s="13"/>
      <c r="H74" s="13"/>
      <c r="I74" s="13"/>
      <c r="J74" s="13"/>
      <c r="K74" s="13"/>
      <c r="L74" s="40">
        <f>SUBTOTAL(9,L76)</f>
        <v>29.8</v>
      </c>
      <c r="M74" s="40">
        <f>SUBTOTAL(9,M76)</f>
        <v>0</v>
      </c>
      <c r="N74" s="40">
        <f>SUBTOTAL(9,N76)</f>
        <v>29.8</v>
      </c>
      <c r="O74" s="40">
        <f>SUBTOTAL(9,O76)</f>
        <v>0</v>
      </c>
      <c r="P74" s="40">
        <f>SUBTOTAL(9,P76)</f>
        <v>0</v>
      </c>
      <c r="Q74" s="11"/>
      <c r="R74" s="11"/>
    </row>
    <row r="75" s="2" customFormat="1" ht="30" customHeight="1" spans="1:18">
      <c r="A75" s="13" t="s">
        <v>229</v>
      </c>
      <c r="B75" s="13"/>
      <c r="C75" s="13"/>
      <c r="D75" s="13"/>
      <c r="E75" s="13"/>
      <c r="F75" s="11"/>
      <c r="G75" s="13"/>
      <c r="H75" s="13"/>
      <c r="I75" s="13"/>
      <c r="J75" s="13"/>
      <c r="K75" s="13"/>
      <c r="L75" s="40">
        <f>SUBTOTAL(9,L76:L76)</f>
        <v>29.8</v>
      </c>
      <c r="M75" s="40">
        <f>SUBTOTAL(9,M76:M76)</f>
        <v>0</v>
      </c>
      <c r="N75" s="11">
        <f>SUBTOTAL(9,N76:N76)</f>
        <v>29.8</v>
      </c>
      <c r="O75" s="11">
        <f>SUBTOTAL(9,O76:O76)</f>
        <v>0</v>
      </c>
      <c r="P75" s="11">
        <f>SUBTOTAL(9,P76:P76)</f>
        <v>0</v>
      </c>
      <c r="Q75" s="11"/>
      <c r="R75" s="11"/>
    </row>
    <row r="76" s="2" customFormat="1" ht="48" spans="1:18">
      <c r="A76" s="14">
        <v>56</v>
      </c>
      <c r="B76" s="14" t="s">
        <v>230</v>
      </c>
      <c r="C76" s="14" t="s">
        <v>231</v>
      </c>
      <c r="D76" s="14" t="s">
        <v>232</v>
      </c>
      <c r="E76" s="22" t="s">
        <v>233</v>
      </c>
      <c r="F76" s="18" t="s">
        <v>27</v>
      </c>
      <c r="G76" s="18" t="s">
        <v>80</v>
      </c>
      <c r="H76" s="15"/>
      <c r="I76" s="46" t="s">
        <v>234</v>
      </c>
      <c r="J76" s="15" t="s">
        <v>235</v>
      </c>
      <c r="K76" s="14" t="s">
        <v>31</v>
      </c>
      <c r="L76" s="14">
        <f>M76+N76+O76+P76</f>
        <v>29.8</v>
      </c>
      <c r="M76" s="14"/>
      <c r="N76" s="14">
        <v>29.8</v>
      </c>
      <c r="O76" s="14"/>
      <c r="P76" s="14"/>
      <c r="Q76" s="15"/>
      <c r="R76" s="15" t="s">
        <v>33</v>
      </c>
    </row>
    <row r="77" s="2" customFormat="1" ht="30" customHeight="1" spans="1:18">
      <c r="A77" s="12" t="s">
        <v>236</v>
      </c>
      <c r="B77" s="13"/>
      <c r="C77" s="13"/>
      <c r="D77" s="13"/>
      <c r="E77" s="13"/>
      <c r="F77" s="11"/>
      <c r="G77" s="13"/>
      <c r="H77" s="13"/>
      <c r="I77" s="13"/>
      <c r="J77" s="13"/>
      <c r="K77" s="13"/>
      <c r="L77" s="11">
        <f>L78+L81</f>
        <v>6194</v>
      </c>
      <c r="M77" s="11">
        <f>M78+M81</f>
        <v>300</v>
      </c>
      <c r="N77" s="11">
        <f>N78+N81</f>
        <v>4094</v>
      </c>
      <c r="O77" s="11">
        <f>O78+O81</f>
        <v>0</v>
      </c>
      <c r="P77" s="11">
        <f>P78+P81</f>
        <v>1800</v>
      </c>
      <c r="Q77" s="11"/>
      <c r="R77" s="11"/>
    </row>
    <row r="78" s="2" customFormat="1" ht="30" customHeight="1" spans="1:18">
      <c r="A78" s="13" t="s">
        <v>237</v>
      </c>
      <c r="B78" s="13"/>
      <c r="C78" s="13"/>
      <c r="D78" s="13"/>
      <c r="E78" s="13"/>
      <c r="F78" s="11"/>
      <c r="G78" s="13"/>
      <c r="H78" s="13"/>
      <c r="I78" s="13"/>
      <c r="J78" s="13"/>
      <c r="K78" s="13"/>
      <c r="L78" s="11">
        <f>SUBTOTAL(9,L79:L80)</f>
        <v>600</v>
      </c>
      <c r="M78" s="11">
        <f>SUBTOTAL(9,M79:M80)</f>
        <v>0</v>
      </c>
      <c r="N78" s="11">
        <f>SUBTOTAL(9,N79:N80)</f>
        <v>600</v>
      </c>
      <c r="O78" s="11">
        <f>SUBTOTAL(9,O79:O80)</f>
        <v>0</v>
      </c>
      <c r="P78" s="11">
        <f>SUBTOTAL(9,P79:P80)</f>
        <v>0</v>
      </c>
      <c r="Q78" s="11"/>
      <c r="R78" s="11"/>
    </row>
    <row r="79" s="2" customFormat="1" ht="60" spans="1:18">
      <c r="A79" s="14">
        <v>57</v>
      </c>
      <c r="B79" s="19" t="s">
        <v>208</v>
      </c>
      <c r="C79" s="19" t="s">
        <v>238</v>
      </c>
      <c r="D79" s="19" t="s">
        <v>239</v>
      </c>
      <c r="E79" s="16" t="s">
        <v>240</v>
      </c>
      <c r="F79" s="19" t="s">
        <v>27</v>
      </c>
      <c r="G79" s="19" t="s">
        <v>28</v>
      </c>
      <c r="H79" s="20"/>
      <c r="I79" s="32" t="s">
        <v>241</v>
      </c>
      <c r="J79" s="19" t="s">
        <v>38</v>
      </c>
      <c r="K79" s="20" t="s">
        <v>242</v>
      </c>
      <c r="L79" s="14">
        <f>M79+N79+O79+P79</f>
        <v>300</v>
      </c>
      <c r="M79" s="20"/>
      <c r="N79" s="20">
        <v>300</v>
      </c>
      <c r="O79" s="20"/>
      <c r="P79" s="20"/>
      <c r="Q79" s="19" t="s">
        <v>243</v>
      </c>
      <c r="R79" s="19" t="s">
        <v>33</v>
      </c>
    </row>
    <row r="80" s="2" customFormat="1" ht="60" spans="1:18">
      <c r="A80" s="14">
        <v>58</v>
      </c>
      <c r="B80" s="19" t="s">
        <v>208</v>
      </c>
      <c r="C80" s="19" t="s">
        <v>238</v>
      </c>
      <c r="D80" s="19" t="s">
        <v>244</v>
      </c>
      <c r="E80" s="16" t="s">
        <v>245</v>
      </c>
      <c r="F80" s="19" t="s">
        <v>27</v>
      </c>
      <c r="G80" s="15" t="s">
        <v>85</v>
      </c>
      <c r="H80" s="20"/>
      <c r="I80" s="32" t="s">
        <v>246</v>
      </c>
      <c r="J80" s="19" t="s">
        <v>38</v>
      </c>
      <c r="K80" s="20" t="s">
        <v>31</v>
      </c>
      <c r="L80" s="14">
        <f>M80+N80+O80+P80</f>
        <v>300</v>
      </c>
      <c r="M80" s="20"/>
      <c r="N80" s="20">
        <v>300</v>
      </c>
      <c r="O80" s="20"/>
      <c r="P80" s="20"/>
      <c r="Q80" s="19" t="s">
        <v>247</v>
      </c>
      <c r="R80" s="19" t="s">
        <v>33</v>
      </c>
    </row>
    <row r="81" s="2" customFormat="1" ht="30" customHeight="1" spans="1:18">
      <c r="A81" s="13" t="s">
        <v>248</v>
      </c>
      <c r="B81" s="13"/>
      <c r="C81" s="13"/>
      <c r="D81" s="13"/>
      <c r="E81" s="13"/>
      <c r="F81" s="11"/>
      <c r="G81" s="13"/>
      <c r="H81" s="13"/>
      <c r="I81" s="13"/>
      <c r="J81" s="13"/>
      <c r="K81" s="13"/>
      <c r="L81" s="11">
        <f>SUBTOTAL(9,L82:L85)</f>
        <v>5594</v>
      </c>
      <c r="M81" s="11">
        <f>SUBTOTAL(9,M82:M85)</f>
        <v>300</v>
      </c>
      <c r="N81" s="11">
        <f>SUBTOTAL(9,N82:N85)</f>
        <v>3494</v>
      </c>
      <c r="O81" s="11">
        <f>SUBTOTAL(9,O82:O85)</f>
        <v>0</v>
      </c>
      <c r="P81" s="11">
        <f>SUBTOTAL(9,P82:P85)</f>
        <v>1800</v>
      </c>
      <c r="Q81" s="11"/>
      <c r="R81" s="11"/>
    </row>
    <row r="82" s="2" customFormat="1" ht="24" spans="1:18">
      <c r="A82" s="14">
        <v>59</v>
      </c>
      <c r="B82" s="15" t="s">
        <v>208</v>
      </c>
      <c r="C82" s="15" t="s">
        <v>238</v>
      </c>
      <c r="D82" s="15" t="s">
        <v>249</v>
      </c>
      <c r="E82" s="16" t="s">
        <v>250</v>
      </c>
      <c r="F82" s="15" t="s">
        <v>27</v>
      </c>
      <c r="G82" s="19" t="s">
        <v>80</v>
      </c>
      <c r="H82" s="15" t="s">
        <v>251</v>
      </c>
      <c r="I82" s="32" t="s">
        <v>252</v>
      </c>
      <c r="J82" s="15" t="s">
        <v>30</v>
      </c>
      <c r="K82" s="20" t="s">
        <v>31</v>
      </c>
      <c r="L82" s="14">
        <f>M82+N82+O82+P82</f>
        <v>4994</v>
      </c>
      <c r="M82" s="14"/>
      <c r="N82" s="14">
        <v>3194</v>
      </c>
      <c r="O82" s="20"/>
      <c r="P82" s="14">
        <v>1800</v>
      </c>
      <c r="Q82" s="37"/>
      <c r="R82" s="15" t="s">
        <v>33</v>
      </c>
    </row>
    <row r="83" s="2" customFormat="1" ht="67" customHeight="1" spans="1:18">
      <c r="A83" s="14">
        <v>60</v>
      </c>
      <c r="B83" s="16" t="s">
        <v>208</v>
      </c>
      <c r="C83" s="16" t="s">
        <v>238</v>
      </c>
      <c r="D83" s="16" t="s">
        <v>249</v>
      </c>
      <c r="E83" s="16" t="s">
        <v>253</v>
      </c>
      <c r="F83" s="16" t="s">
        <v>102</v>
      </c>
      <c r="G83" s="18" t="s">
        <v>74</v>
      </c>
      <c r="H83" s="15" t="s">
        <v>254</v>
      </c>
      <c r="I83" s="32" t="s">
        <v>255</v>
      </c>
      <c r="J83" s="15" t="s">
        <v>38</v>
      </c>
      <c r="K83" s="14" t="s">
        <v>65</v>
      </c>
      <c r="L83" s="14">
        <f>M83+N83+O83+P83</f>
        <v>300</v>
      </c>
      <c r="M83" s="14">
        <v>200</v>
      </c>
      <c r="N83" s="14">
        <v>100</v>
      </c>
      <c r="O83" s="20"/>
      <c r="P83" s="14"/>
      <c r="Q83" s="37"/>
      <c r="R83" s="15" t="s">
        <v>33</v>
      </c>
    </row>
    <row r="84" s="2" customFormat="1" ht="55" customHeight="1" spans="1:18">
      <c r="A84" s="14">
        <v>61</v>
      </c>
      <c r="B84" s="19" t="s">
        <v>208</v>
      </c>
      <c r="C84" s="19" t="s">
        <v>238</v>
      </c>
      <c r="D84" s="19" t="s">
        <v>249</v>
      </c>
      <c r="E84" s="14" t="s">
        <v>256</v>
      </c>
      <c r="F84" s="15" t="s">
        <v>90</v>
      </c>
      <c r="G84" s="15" t="s">
        <v>91</v>
      </c>
      <c r="H84" s="15" t="s">
        <v>257</v>
      </c>
      <c r="I84" s="37" t="s">
        <v>258</v>
      </c>
      <c r="J84" s="15" t="s">
        <v>38</v>
      </c>
      <c r="K84" s="14" t="s">
        <v>65</v>
      </c>
      <c r="L84" s="14">
        <f>M84+N84+O84+P84</f>
        <v>150</v>
      </c>
      <c r="M84" s="14">
        <v>100</v>
      </c>
      <c r="N84" s="14">
        <v>50</v>
      </c>
      <c r="O84" s="14"/>
      <c r="P84" s="14"/>
      <c r="Q84" s="14"/>
      <c r="R84" s="15" t="s">
        <v>33</v>
      </c>
    </row>
    <row r="85" s="5" customFormat="1" ht="63" customHeight="1" spans="1:18">
      <c r="A85" s="14">
        <v>62</v>
      </c>
      <c r="B85" s="16" t="s">
        <v>208</v>
      </c>
      <c r="C85" s="16" t="s">
        <v>238</v>
      </c>
      <c r="D85" s="16" t="s">
        <v>249</v>
      </c>
      <c r="E85" s="16" t="s">
        <v>259</v>
      </c>
      <c r="F85" s="18" t="s">
        <v>27</v>
      </c>
      <c r="G85" s="15" t="s">
        <v>260</v>
      </c>
      <c r="H85" s="18" t="s">
        <v>261</v>
      </c>
      <c r="I85" s="32" t="s">
        <v>262</v>
      </c>
      <c r="J85" s="15" t="s">
        <v>38</v>
      </c>
      <c r="K85" s="20" t="s">
        <v>31</v>
      </c>
      <c r="L85" s="14">
        <f>M85+N85+O85+P85</f>
        <v>150</v>
      </c>
      <c r="M85" s="14">
        <v>0</v>
      </c>
      <c r="N85" s="14">
        <v>150</v>
      </c>
      <c r="O85" s="14"/>
      <c r="P85" s="14">
        <v>0</v>
      </c>
      <c r="Q85" s="15"/>
      <c r="R85" s="15" t="s">
        <v>33</v>
      </c>
    </row>
    <row r="86" s="2" customFormat="1" ht="30" customHeight="1" spans="1:18">
      <c r="A86" s="12" t="s">
        <v>263</v>
      </c>
      <c r="B86" s="13"/>
      <c r="C86" s="13"/>
      <c r="D86" s="13"/>
      <c r="E86" s="13"/>
      <c r="F86" s="11"/>
      <c r="G86" s="13"/>
      <c r="H86" s="13"/>
      <c r="I86" s="13"/>
      <c r="J86" s="13"/>
      <c r="K86" s="13"/>
      <c r="L86" s="11">
        <f>SUBTOTAL(9,L87:L87)</f>
        <v>626</v>
      </c>
      <c r="M86" s="11">
        <f>SUBTOTAL(9,M87:M87)</f>
        <v>0</v>
      </c>
      <c r="N86" s="11">
        <f>SUBTOTAL(9,N87:N87)</f>
        <v>626</v>
      </c>
      <c r="O86" s="11">
        <f>SUBTOTAL(9,O87:O87)</f>
        <v>0</v>
      </c>
      <c r="P86" s="11">
        <f>SUBTOTAL(9,P87:P87)</f>
        <v>0</v>
      </c>
      <c r="Q86" s="11"/>
      <c r="R86" s="11"/>
    </row>
    <row r="87" s="5" customFormat="1" ht="56.25" spans="1:18">
      <c r="A87" s="14">
        <v>63</v>
      </c>
      <c r="B87" s="16" t="s">
        <v>264</v>
      </c>
      <c r="C87" s="16" t="s">
        <v>265</v>
      </c>
      <c r="D87" s="16" t="s">
        <v>266</v>
      </c>
      <c r="E87" s="16" t="s">
        <v>267</v>
      </c>
      <c r="F87" s="19" t="s">
        <v>27</v>
      </c>
      <c r="G87" s="19" t="s">
        <v>28</v>
      </c>
      <c r="H87" s="20"/>
      <c r="I87" s="32" t="s">
        <v>268</v>
      </c>
      <c r="J87" s="19" t="s">
        <v>38</v>
      </c>
      <c r="K87" s="20" t="s">
        <v>31</v>
      </c>
      <c r="L87" s="14">
        <f t="shared" ref="L87:L97" si="8">M87+N87+O87+P87</f>
        <v>626</v>
      </c>
      <c r="M87" s="20"/>
      <c r="N87" s="20">
        <v>626</v>
      </c>
      <c r="O87" s="20"/>
      <c r="P87" s="20"/>
      <c r="Q87" s="20"/>
      <c r="R87" s="19" t="s">
        <v>33</v>
      </c>
    </row>
    <row r="88" s="2" customFormat="1" ht="30" customHeight="1" spans="1:18">
      <c r="A88" s="12" t="s">
        <v>269</v>
      </c>
      <c r="B88" s="13"/>
      <c r="C88" s="13"/>
      <c r="D88" s="13"/>
      <c r="E88" s="13"/>
      <c r="F88" s="11"/>
      <c r="G88" s="13"/>
      <c r="H88" s="13"/>
      <c r="I88" s="13"/>
      <c r="J88" s="13"/>
      <c r="K88" s="13"/>
      <c r="L88" s="11">
        <f t="shared" ref="L88:P88" si="9">SUBTOTAL(9,L89:L89)</f>
        <v>467</v>
      </c>
      <c r="M88" s="11">
        <f t="shared" si="9"/>
        <v>0</v>
      </c>
      <c r="N88" s="11">
        <f t="shared" si="9"/>
        <v>467</v>
      </c>
      <c r="O88" s="11">
        <f t="shared" si="9"/>
        <v>0</v>
      </c>
      <c r="P88" s="11">
        <f t="shared" si="9"/>
        <v>0</v>
      </c>
      <c r="Q88" s="14"/>
      <c r="R88" s="14"/>
    </row>
    <row r="89" s="3" customFormat="1" ht="60" spans="1:18">
      <c r="A89" s="14">
        <v>64</v>
      </c>
      <c r="B89" s="16" t="s">
        <v>270</v>
      </c>
      <c r="C89" s="15" t="s">
        <v>271</v>
      </c>
      <c r="D89" s="15" t="s">
        <v>271</v>
      </c>
      <c r="E89" s="16" t="s">
        <v>272</v>
      </c>
      <c r="F89" s="19" t="s">
        <v>27</v>
      </c>
      <c r="G89" s="15" t="s">
        <v>28</v>
      </c>
      <c r="H89" s="14"/>
      <c r="I89" s="37" t="s">
        <v>273</v>
      </c>
      <c r="J89" s="15" t="s">
        <v>274</v>
      </c>
      <c r="K89" s="20" t="s">
        <v>31</v>
      </c>
      <c r="L89" s="14">
        <f t="shared" si="8"/>
        <v>467</v>
      </c>
      <c r="M89" s="14"/>
      <c r="N89" s="14">
        <v>467</v>
      </c>
      <c r="O89" s="14"/>
      <c r="P89" s="14"/>
      <c r="Q89" s="14"/>
      <c r="R89" s="15" t="s">
        <v>33</v>
      </c>
    </row>
    <row r="90" s="5" customFormat="1" ht="30" customHeight="1" spans="1:18">
      <c r="A90" s="12" t="s">
        <v>275</v>
      </c>
      <c r="B90" s="13"/>
      <c r="C90" s="13"/>
      <c r="D90" s="13"/>
      <c r="E90" s="13"/>
      <c r="F90" s="11"/>
      <c r="G90" s="13"/>
      <c r="H90" s="13"/>
      <c r="I90" s="13"/>
      <c r="J90" s="13"/>
      <c r="K90" s="13"/>
      <c r="L90" s="11">
        <f>SUBTOTAL(9,L91:L97)</f>
        <v>3468.8</v>
      </c>
      <c r="M90" s="11">
        <f t="shared" ref="L90:P90" si="10">SUBTOTAL(9,M91:M97)</f>
        <v>0</v>
      </c>
      <c r="N90" s="11">
        <f t="shared" si="10"/>
        <v>3468.8</v>
      </c>
      <c r="O90" s="11">
        <f t="shared" si="10"/>
        <v>0</v>
      </c>
      <c r="P90" s="11">
        <f t="shared" si="10"/>
        <v>0</v>
      </c>
      <c r="Q90" s="20"/>
      <c r="R90" s="20"/>
    </row>
    <row r="91" s="5" customFormat="1" ht="28" customHeight="1" spans="1:18">
      <c r="A91" s="14">
        <v>65</v>
      </c>
      <c r="B91" s="19" t="s">
        <v>276</v>
      </c>
      <c r="C91" s="19" t="s">
        <v>276</v>
      </c>
      <c r="D91" s="19" t="s">
        <v>276</v>
      </c>
      <c r="E91" s="19" t="s">
        <v>277</v>
      </c>
      <c r="F91" s="19" t="s">
        <v>27</v>
      </c>
      <c r="G91" s="19" t="s">
        <v>28</v>
      </c>
      <c r="H91" s="20"/>
      <c r="I91" s="31" t="s">
        <v>278</v>
      </c>
      <c r="J91" s="19" t="s">
        <v>38</v>
      </c>
      <c r="K91" s="20" t="s">
        <v>31</v>
      </c>
      <c r="L91" s="14">
        <f t="shared" si="8"/>
        <v>200</v>
      </c>
      <c r="M91" s="20"/>
      <c r="N91" s="20">
        <v>200</v>
      </c>
      <c r="O91" s="20"/>
      <c r="P91" s="20"/>
      <c r="Q91" s="20"/>
      <c r="R91" s="19" t="s">
        <v>39</v>
      </c>
    </row>
    <row r="92" s="5" customFormat="1" ht="28" customHeight="1" spans="1:18">
      <c r="A92" s="14">
        <v>66</v>
      </c>
      <c r="B92" s="19" t="s">
        <v>276</v>
      </c>
      <c r="C92" s="19" t="s">
        <v>276</v>
      </c>
      <c r="D92" s="19" t="s">
        <v>276</v>
      </c>
      <c r="E92" s="20" t="s">
        <v>279</v>
      </c>
      <c r="F92" s="19" t="s">
        <v>27</v>
      </c>
      <c r="G92" s="19" t="s">
        <v>28</v>
      </c>
      <c r="H92" s="20"/>
      <c r="I92" s="31" t="s">
        <v>280</v>
      </c>
      <c r="J92" s="19" t="s">
        <v>38</v>
      </c>
      <c r="K92" s="20" t="s">
        <v>31</v>
      </c>
      <c r="L92" s="14">
        <f t="shared" si="8"/>
        <v>84</v>
      </c>
      <c r="M92" s="20"/>
      <c r="N92" s="20">
        <v>84</v>
      </c>
      <c r="O92" s="20"/>
      <c r="P92" s="20"/>
      <c r="Q92" s="20"/>
      <c r="R92" s="19" t="s">
        <v>39</v>
      </c>
    </row>
    <row r="93" s="5" customFormat="1" ht="28" customHeight="1" spans="1:18">
      <c r="A93" s="14">
        <v>67</v>
      </c>
      <c r="B93" s="19" t="s">
        <v>276</v>
      </c>
      <c r="C93" s="19" t="s">
        <v>276</v>
      </c>
      <c r="D93" s="19" t="s">
        <v>276</v>
      </c>
      <c r="E93" s="20" t="s">
        <v>281</v>
      </c>
      <c r="F93" s="19" t="s">
        <v>27</v>
      </c>
      <c r="G93" s="19" t="s">
        <v>28</v>
      </c>
      <c r="H93" s="20"/>
      <c r="I93" s="31" t="s">
        <v>282</v>
      </c>
      <c r="J93" s="19" t="s">
        <v>38</v>
      </c>
      <c r="K93" s="20" t="s">
        <v>31</v>
      </c>
      <c r="L93" s="14">
        <f t="shared" si="8"/>
        <v>30</v>
      </c>
      <c r="M93" s="20"/>
      <c r="N93" s="20">
        <v>30</v>
      </c>
      <c r="O93" s="20"/>
      <c r="P93" s="20"/>
      <c r="Q93" s="20"/>
      <c r="R93" s="19" t="s">
        <v>39</v>
      </c>
    </row>
    <row r="94" s="5" customFormat="1" ht="60" spans="1:18">
      <c r="A94" s="14">
        <v>68</v>
      </c>
      <c r="B94" s="19" t="s">
        <v>276</v>
      </c>
      <c r="C94" s="19" t="s">
        <v>276</v>
      </c>
      <c r="D94" s="19" t="s">
        <v>276</v>
      </c>
      <c r="E94" s="19" t="s">
        <v>283</v>
      </c>
      <c r="F94" s="19" t="s">
        <v>27</v>
      </c>
      <c r="G94" s="19" t="s">
        <v>85</v>
      </c>
      <c r="H94" s="20"/>
      <c r="I94" s="31" t="s">
        <v>284</v>
      </c>
      <c r="J94" s="19" t="s">
        <v>38</v>
      </c>
      <c r="K94" s="20" t="s">
        <v>31</v>
      </c>
      <c r="L94" s="14">
        <f t="shared" si="8"/>
        <v>100</v>
      </c>
      <c r="M94" s="20"/>
      <c r="N94" s="20">
        <v>100</v>
      </c>
      <c r="O94" s="20"/>
      <c r="P94" s="20"/>
      <c r="Q94" s="20"/>
      <c r="R94" s="19" t="s">
        <v>39</v>
      </c>
    </row>
    <row r="95" s="5" customFormat="1" ht="29" customHeight="1" spans="1:18">
      <c r="A95" s="14">
        <v>69</v>
      </c>
      <c r="B95" s="15" t="s">
        <v>276</v>
      </c>
      <c r="C95" s="15" t="s">
        <v>285</v>
      </c>
      <c r="D95" s="15" t="s">
        <v>285</v>
      </c>
      <c r="E95" s="20" t="s">
        <v>286</v>
      </c>
      <c r="F95" s="19" t="s">
        <v>27</v>
      </c>
      <c r="G95" s="15" t="s">
        <v>28</v>
      </c>
      <c r="H95" s="14"/>
      <c r="I95" s="32" t="s">
        <v>287</v>
      </c>
      <c r="J95" s="47" t="s">
        <v>288</v>
      </c>
      <c r="K95" s="20" t="s">
        <v>31</v>
      </c>
      <c r="L95" s="14">
        <f t="shared" si="8"/>
        <v>2634.8</v>
      </c>
      <c r="M95" s="14"/>
      <c r="N95" s="14">
        <v>2634.8</v>
      </c>
      <c r="O95" s="14"/>
      <c r="P95" s="14"/>
      <c r="Q95" s="14"/>
      <c r="R95" s="15" t="s">
        <v>33</v>
      </c>
    </row>
    <row r="96" s="5" customFormat="1" ht="40" customHeight="1" spans="1:18">
      <c r="A96" s="14">
        <v>70</v>
      </c>
      <c r="B96" s="15" t="s">
        <v>276</v>
      </c>
      <c r="C96" s="19" t="s">
        <v>276</v>
      </c>
      <c r="D96" s="19" t="s">
        <v>276</v>
      </c>
      <c r="E96" s="16" t="s">
        <v>289</v>
      </c>
      <c r="F96" s="19" t="s">
        <v>27</v>
      </c>
      <c r="G96" s="19" t="s">
        <v>28</v>
      </c>
      <c r="H96" s="14"/>
      <c r="I96" s="32" t="s">
        <v>290</v>
      </c>
      <c r="J96" s="19" t="s">
        <v>38</v>
      </c>
      <c r="K96" s="20" t="s">
        <v>31</v>
      </c>
      <c r="L96" s="14">
        <f t="shared" si="8"/>
        <v>70</v>
      </c>
      <c r="M96" s="14"/>
      <c r="N96" s="14">
        <v>70</v>
      </c>
      <c r="O96" s="14"/>
      <c r="P96" s="14"/>
      <c r="Q96" s="14"/>
      <c r="R96" s="15" t="s">
        <v>39</v>
      </c>
    </row>
    <row r="97" s="5" customFormat="1" ht="30" customHeight="1" spans="1:18">
      <c r="A97" s="14">
        <v>71</v>
      </c>
      <c r="B97" s="15" t="s">
        <v>276</v>
      </c>
      <c r="C97" s="15" t="s">
        <v>291</v>
      </c>
      <c r="D97" s="15" t="s">
        <v>292</v>
      </c>
      <c r="E97" s="18" t="s">
        <v>293</v>
      </c>
      <c r="F97" s="19" t="s">
        <v>27</v>
      </c>
      <c r="G97" s="15" t="s">
        <v>28</v>
      </c>
      <c r="H97" s="14"/>
      <c r="I97" s="30" t="s">
        <v>294</v>
      </c>
      <c r="J97" s="47" t="s">
        <v>288</v>
      </c>
      <c r="K97" s="20" t="s">
        <v>31</v>
      </c>
      <c r="L97" s="14">
        <f t="shared" si="8"/>
        <v>350</v>
      </c>
      <c r="M97" s="14"/>
      <c r="N97" s="14">
        <v>350</v>
      </c>
      <c r="O97" s="14"/>
      <c r="P97" s="14"/>
      <c r="Q97" s="14"/>
      <c r="R97" s="15" t="s">
        <v>39</v>
      </c>
    </row>
    <row r="98" s="5" customFormat="1" ht="30" customHeight="1" spans="1:18">
      <c r="A98" s="12" t="s">
        <v>295</v>
      </c>
      <c r="B98" s="13"/>
      <c r="C98" s="13"/>
      <c r="D98" s="13"/>
      <c r="E98" s="13"/>
      <c r="F98" s="11"/>
      <c r="G98" s="13"/>
      <c r="H98" s="13"/>
      <c r="I98" s="13"/>
      <c r="J98" s="13"/>
      <c r="K98" s="13"/>
      <c r="L98" s="11">
        <f t="shared" ref="L98:P98" si="11">SUBTOTAL(9,L99:L105)</f>
        <v>176</v>
      </c>
      <c r="M98" s="11">
        <f t="shared" si="11"/>
        <v>0</v>
      </c>
      <c r="N98" s="11">
        <f t="shared" si="11"/>
        <v>176</v>
      </c>
      <c r="O98" s="11">
        <f t="shared" si="11"/>
        <v>0</v>
      </c>
      <c r="P98" s="11">
        <f t="shared" si="11"/>
        <v>0</v>
      </c>
      <c r="Q98" s="20"/>
      <c r="R98" s="20"/>
    </row>
    <row r="99" s="5" customFormat="1" ht="30" customHeight="1" spans="1:18">
      <c r="A99" s="14">
        <v>72</v>
      </c>
      <c r="B99" s="18" t="s">
        <v>296</v>
      </c>
      <c r="C99" s="18" t="s">
        <v>296</v>
      </c>
      <c r="D99" s="18" t="s">
        <v>296</v>
      </c>
      <c r="E99" s="18" t="s">
        <v>297</v>
      </c>
      <c r="F99" s="19" t="s">
        <v>27</v>
      </c>
      <c r="G99" s="15" t="s">
        <v>28</v>
      </c>
      <c r="H99" s="14"/>
      <c r="I99" s="30" t="s">
        <v>296</v>
      </c>
      <c r="J99" s="19" t="s">
        <v>38</v>
      </c>
      <c r="K99" s="14" t="s">
        <v>31</v>
      </c>
      <c r="L99" s="14">
        <f>M99+N99+O99+P99</f>
        <v>176</v>
      </c>
      <c r="M99" s="14"/>
      <c r="N99" s="14">
        <v>176</v>
      </c>
      <c r="O99" s="14"/>
      <c r="P99" s="14"/>
      <c r="Q99" s="14"/>
      <c r="R99" s="15" t="s">
        <v>39</v>
      </c>
    </row>
  </sheetData>
  <autoFilter ref="A5:R99">
    <extLst/>
  </autoFilter>
  <mergeCells count="39">
    <mergeCell ref="A1:Q1"/>
    <mergeCell ref="M3:O3"/>
    <mergeCell ref="A6:K6"/>
    <mergeCell ref="A13:K13"/>
    <mergeCell ref="A14:K14"/>
    <mergeCell ref="A37:K37"/>
    <mergeCell ref="A47:K47"/>
    <mergeCell ref="A49:K49"/>
    <mergeCell ref="A53:K53"/>
    <mergeCell ref="A58:K58"/>
    <mergeCell ref="A60:K60"/>
    <mergeCell ref="A63:K63"/>
    <mergeCell ref="A64:K64"/>
    <mergeCell ref="A65:K65"/>
    <mergeCell ref="A72:K72"/>
    <mergeCell ref="A74:K74"/>
    <mergeCell ref="A75:K75"/>
    <mergeCell ref="A77:K77"/>
    <mergeCell ref="A78:K78"/>
    <mergeCell ref="A81:K81"/>
    <mergeCell ref="A86:K86"/>
    <mergeCell ref="A88:K88"/>
    <mergeCell ref="A90:K90"/>
    <mergeCell ref="A98:K9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</mergeCells>
  <dataValidations count="4">
    <dataValidation type="list" allowBlank="1" showInputMessage="1" showErrorMessage="1" sqref="R7 R8 R9 R10 R11 R12 R15 R23 R30 R44 R45 R46 R58 R59 R62 R73 R76 R84 R85 R87 R88 R89 R90 R94 R95 R96 R97 R98 R99 R31:R36 R38:R43 R55:R57 R70:R71 R79:R80 R82:R83 R91:R93">
      <formula1>"是,否"</formula1>
    </dataValidation>
    <dataValidation type="list" allowBlank="1" showInputMessage="1" showErrorMessage="1" sqref="D11 C27 D27 C38 D38 C41 C56 D56 D87 C99 D99">
      <formula1>INDIRECT(B11)</formula1>
    </dataValidation>
    <dataValidation type="list" allowBlank="1" showInputMessage="1" showErrorMessage="1" sqref="B27 B38 B41 C51 B52">
      <formula1>"产业发展,就业,乡村建设行动,易地扶贫搬迁后扶,巩固三保障成果,乡村治理和精神文明建设,项目管理费,其他"</formula1>
    </dataValidation>
    <dataValidation type="list" allowBlank="1" showInputMessage="1" showErrorMessage="1" sqref="B99">
      <formula1>项目类型</formula1>
    </dataValidation>
  </dataValidations>
  <printOptions horizontalCentered="1"/>
  <pageMargins left="0.393055555555556" right="0.393055555555556" top="0.786805555555556" bottom="0.786805555555556" header="0.156944444444444" footer="0.5"/>
  <pageSetup paperSize="9" scale="77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2021-12-30T10:08:00Z</dcterms:created>
  <dcterms:modified xsi:type="dcterms:W3CDTF">2024-01-18T01:09:36Z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7123688C7AB848A38A65709EA0579687</vt:lpwstr>
  </property>
  <property fmtid="{D5CDD505-2E9C-101B-9397-08002B2CF9AE}" pid="3" name="KSOProductBuildVer">
    <vt:lpwstr>2052-12.1.0.16250</vt:lpwstr>
  </property>
</Properties>
</file>